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BuÇalışmaKitabı" defaultThemeVersion="202300"/>
  <mc:AlternateContent xmlns:mc="http://schemas.openxmlformats.org/markup-compatibility/2006">
    <mc:Choice Requires="x15">
      <x15ac:absPath xmlns:x15ac="http://schemas.microsoft.com/office/spreadsheetml/2010/11/ac" url="https://d.docs.live.net/403c2df931462988/Masaüstü/"/>
    </mc:Choice>
  </mc:AlternateContent>
  <xr:revisionPtr revIDLastSave="0" documentId="8_{839F3BD1-88B1-4373-9929-5B4F8A6E287E}" xr6:coauthVersionLast="47" xr6:coauthVersionMax="47" xr10:uidLastSave="{00000000-0000-0000-0000-000000000000}"/>
  <bookViews>
    <workbookView xWindow="-108" yWindow="-108" windowWidth="23256" windowHeight="13896" tabRatio="473" xr2:uid="{22A89A24-E8CE-4FE7-8FB2-750EA891FDB0}"/>
  </bookViews>
  <sheets>
    <sheet name="ASGARİ KV GECİÇİ" sheetId="1" r:id="rId1"/>
    <sheet name="BDP DE GÖSTERİM DETAYLARI" sheetId="4" r:id="rId2"/>
    <sheet name="bdp zarar olsa dahi" sheetId="2" state="hidden" r:id="rId3"/>
    <sheet name="bdp kazançbulunması halinde ind"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69" i="1" s="1"/>
  <c r="H23" i="1"/>
  <c r="H25" i="1"/>
  <c r="H24" i="1"/>
  <c r="H20" i="1"/>
  <c r="H21" i="1"/>
  <c r="F132" i="1"/>
  <c r="F144" i="1"/>
  <c r="H152" i="1"/>
  <c r="F138" i="1"/>
  <c r="F134" i="1"/>
  <c r="F135" i="1" s="1"/>
  <c r="H33" i="1"/>
  <c r="H34" i="1"/>
  <c r="H36" i="1"/>
  <c r="G165" i="1"/>
  <c r="G168" i="1"/>
  <c r="F72" i="1"/>
  <c r="F83" i="1" s="1"/>
  <c r="H123" i="1"/>
  <c r="H124" i="1"/>
  <c r="H82" i="1"/>
  <c r="H81" i="1"/>
  <c r="H80" i="1"/>
  <c r="H79" i="1"/>
  <c r="H78" i="1"/>
  <c r="H77" i="1"/>
  <c r="H76" i="1"/>
  <c r="H75" i="1"/>
  <c r="H74" i="1"/>
  <c r="H73" i="1"/>
  <c r="H95" i="1"/>
  <c r="H96" i="1"/>
  <c r="H97" i="1"/>
  <c r="H98" i="1"/>
  <c r="H99" i="1"/>
  <c r="H100" i="1"/>
  <c r="H101" i="1"/>
  <c r="H102" i="1"/>
  <c r="H103" i="1"/>
  <c r="H104" i="1"/>
  <c r="H105" i="1"/>
  <c r="H106" i="1"/>
  <c r="H107" i="1"/>
  <c r="H108" i="1"/>
  <c r="H109" i="1"/>
  <c r="H110" i="1"/>
  <c r="H111" i="1"/>
  <c r="H35" i="1"/>
  <c r="H22" i="1"/>
  <c r="H127" i="1"/>
  <c r="H52" i="1"/>
  <c r="F136" i="1" l="1"/>
  <c r="H72" i="1"/>
  <c r="H83" i="1" s="1"/>
  <c r="H143" i="1"/>
  <c r="H137" i="1"/>
  <c r="H131" i="1"/>
  <c r="F146" i="1"/>
  <c r="F147" i="1" s="1"/>
  <c r="F140" i="1"/>
  <c r="F141" i="1" s="1"/>
  <c r="H125" i="1"/>
  <c r="H90" i="1"/>
  <c r="H89" i="1"/>
  <c r="H88" i="1"/>
  <c r="H87" i="1"/>
  <c r="H86" i="1"/>
  <c r="H128" i="1"/>
  <c r="H122" i="1"/>
  <c r="H121" i="1"/>
  <c r="H120" i="1"/>
  <c r="H119" i="1"/>
  <c r="H118" i="1"/>
  <c r="H126" i="1"/>
  <c r="H117" i="1"/>
  <c r="H116" i="1"/>
  <c r="H115" i="1"/>
  <c r="H114" i="1"/>
  <c r="H113" i="1"/>
  <c r="H112" i="1"/>
  <c r="H94" i="1"/>
  <c r="H93" i="1"/>
  <c r="H92" i="1"/>
  <c r="H91" i="1"/>
  <c r="H68" i="1"/>
  <c r="H67" i="1"/>
  <c r="H66" i="1"/>
  <c r="H65" i="1"/>
  <c r="H64" i="1"/>
  <c r="H63" i="1"/>
  <c r="H62" i="1"/>
  <c r="H61" i="1"/>
  <c r="H60" i="1"/>
  <c r="H59" i="1"/>
  <c r="H58" i="1"/>
  <c r="H57" i="1"/>
  <c r="H56" i="1"/>
  <c r="H55" i="1"/>
  <c r="H54" i="1"/>
  <c r="H53" i="1"/>
  <c r="H51" i="1"/>
  <c r="H50" i="1"/>
  <c r="H49" i="1"/>
  <c r="H48" i="1"/>
  <c r="H47" i="1"/>
  <c r="H46" i="1"/>
  <c r="H45" i="1"/>
  <c r="H44" i="1"/>
  <c r="H43" i="1"/>
  <c r="H42" i="1"/>
  <c r="H41" i="1"/>
  <c r="H40" i="1"/>
  <c r="H39" i="1"/>
  <c r="H38" i="1"/>
  <c r="H37" i="1"/>
  <c r="H32" i="1"/>
  <c r="H31" i="1"/>
  <c r="H30" i="1"/>
  <c r="H29" i="1"/>
  <c r="H28" i="1"/>
  <c r="H27" i="1"/>
  <c r="H26" i="1"/>
  <c r="H19" i="1"/>
  <c r="H18" i="1"/>
  <c r="H17" i="1"/>
  <c r="H16" i="1"/>
  <c r="H15" i="1"/>
  <c r="H14" i="1"/>
  <c r="H11" i="1"/>
  <c r="H10" i="1"/>
  <c r="H8" i="1"/>
  <c r="H7" i="1"/>
  <c r="H6" i="1"/>
  <c r="H5" i="1"/>
  <c r="H4" i="1"/>
  <c r="H13" i="1" l="1"/>
  <c r="H69" i="1" s="1"/>
  <c r="F142" i="1"/>
  <c r="H142" i="1" s="1"/>
  <c r="H136" i="1" l="1"/>
  <c r="F9" i="1"/>
  <c r="F12" i="1" s="1"/>
  <c r="H12" i="1" l="1"/>
  <c r="H70" i="1" s="1"/>
  <c r="F70" i="1"/>
  <c r="F71" i="1"/>
  <c r="F84" i="1" s="1"/>
  <c r="F148" i="1"/>
  <c r="H9" i="1"/>
  <c r="F85" i="1" l="1"/>
  <c r="F129" i="1" s="1"/>
  <c r="F154" i="1" s="1"/>
  <c r="H148" i="1"/>
  <c r="F155" i="1" l="1"/>
  <c r="F149" i="1"/>
  <c r="F150" i="1" s="1"/>
  <c r="H71" i="1"/>
  <c r="H84" i="1" s="1"/>
  <c r="H85" i="1" l="1"/>
  <c r="H129" i="1" s="1"/>
  <c r="H154" i="1" s="1"/>
  <c r="H155" i="1" s="1"/>
  <c r="H149" i="1" l="1"/>
  <c r="H150" i="1" s="1"/>
  <c r="G157" i="1" l="1"/>
  <c r="G169" i="1" s="1"/>
  <c r="G1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tc={7D6A1CE6-77E9-4CE1-A678-6DA9411AB40E}</author>
    <author>tc={ECF9B3E9-48B1-4167-ADE3-B7F75A3E7919}</author>
    <author>tc={4D8F16BB-C043-480F-913B-614A662A8E30}</author>
    <author>tc={88E08341-0938-4BBC-B795-B03CFD983755}</author>
    <author>tc={5F474BC5-0883-4A91-92B8-C41E3E1FF1D6}</author>
  </authors>
  <commentList>
    <comment ref="H21" authorId="0" shapeId="0" xr:uid="{7D6A1CE6-77E9-4CE1-A678-6DA9411AB40E}">
      <text>
        <t>[Yorum yazışması]
Excel sürümünüz bu yorum yazışmasını okumanıza izin veriyor, ancak dosya daha yeni bir Excel sürümünde açılırsa, yapılan düzenlemeler kaldırılır. Daha fazla bilgi: https://go.microsoft.com/fwlink/?linkid=870924.
Açıklama:
    VERGİ YÜKÜ %10 UN ALTINDA OLDUĞUNDA; AKV HESABINDA VERGİ YÜKÜNE TEKABÜL EDEN KAZANÇ TUTARI (VERGİ TUTARI /0,1 formülü ile hesaplanacak) İNDİRİM KONUSU YAPILABİLECEKTİR.</t>
      </text>
    </comment>
    <comment ref="H23" authorId="1" shapeId="0" xr:uid="{ECF9B3E9-48B1-4167-ADE3-B7F75A3E7919}">
      <text>
        <t>[Yorum yazışması]
Excel sürümünüz bu yorum yazışmasını okumanıza izin veriyor, ancak dosya daha yeni bir Excel sürümünde açılırsa, yapılan düzenlemeler kaldırılır. Daha fazla bilgi: https://go.microsoft.com/fwlink/?linkid=870924.
Açıklama:
    VERGİ YÜKÜ %10 UN ALTINDA OLDUĞUNDA; AKV HESABINDA VERGİ YÜKÜNE TEKABÜL EDEN KAZANÇ TUTARI (VERGİ TUTARI /0,1 formülü ile hesaplanacak) İNDİRİM KONUSU YAPILABİLECEKTİR.</t>
      </text>
    </comment>
    <comment ref="H25" authorId="2" shapeId="0" xr:uid="{4D8F16BB-C043-480F-913B-614A662A8E30}">
      <text>
        <t>[Yorum yazışması]
Excel sürümünüz bu yorum yazışmasını okumanıza izin veriyor, ancak dosya daha yeni bir Excel sürümünde açılırsa, yapılan düzenlemeler kaldırılır. Daha fazla bilgi: https://go.microsoft.com/fwlink/?linkid=870924.
Açıklama:
    VERGİ YÜKÜ %10 UN ALTINDA OLDUĞUNDA; AKV HESABINDA VERGİ YÜKÜNE TEKABÜL EDEN KAZANÇ TUTARI (VERGİ TUTARI /0,1 formülü ile hesaplanacak) İNDİRİM KONUSU YAPILABİLECEKTİR.</t>
      </text>
    </comment>
    <comment ref="H34" authorId="3" shapeId="0" xr:uid="{88E08341-0938-4BBC-B795-B03CFD983755}">
      <text>
        <t>[Yorum yazışması]
Excel sürümünüz bu yorum yazışmasını okumanıza izin veriyor, ancak dosya daha yeni bir Excel sürümünde açılırsa, yapılan düzenlemeler kaldırılır. Daha fazla bilgi: https://go.microsoft.com/fwlink/?linkid=870924.
Açıklama:
    VERGİ YÜKÜ %10 UN ALTINDA OLDUĞUNDA; AKV HESABINDA VERGİ YÜKÜNE TEKABÜL EDEN KAZANÇ TUTARI (VERGİ TUTARI /0,1 formülü ile hesaplanacak) İNDİRİM KONUSU YAPILABİLECEKTİR.</t>
      </text>
    </comment>
    <comment ref="H36" authorId="4" shapeId="0" xr:uid="{5F474BC5-0883-4A91-92B8-C41E3E1FF1D6}">
      <text>
        <t>[Yorum yazışması]
Excel sürümünüz bu yorum yazışmasını okumanıza izin veriyor, ancak dosya daha yeni bir Excel sürümünde açılırsa, yapılan düzenlemeler kaldırılır. Daha fazla bilgi: https://go.microsoft.com/fwlink/?linkid=870924.
Açıklama:
    VERGİ YÜKÜ %10 UN ALTINDA OLDUĞUNDA; AKV HESABINDA VERGİ YÜKÜNE TEKABÜL EDEN KAZANÇ TUTARI (VERGİ TUTARI /0,1 formülü ile hesaplanacak) İNDİRİM KONUSU YAPILABİLECEKTİR.</t>
      </text>
    </comment>
  </commentList>
</comments>
</file>

<file path=xl/sharedStrings.xml><?xml version="1.0" encoding="utf-8"?>
<sst xmlns="http://schemas.openxmlformats.org/spreadsheetml/2006/main" count="506" uniqueCount="234">
  <si>
    <t>TİCARİ BİLANÇO KARI</t>
  </si>
  <si>
    <t>Üretim Faaliyetinden Elde Edilen Kazanç</t>
  </si>
  <si>
    <t>İhracat Faaliyetinden Elde Edilen Kazanç</t>
  </si>
  <si>
    <t>TİCARİ BİLANÇO ZARARI (-)</t>
  </si>
  <si>
    <t>6491 sayılı Türk Petrol Kanunu'nun Md. 12/5 kapsamında itfa payı olarak addolunan gelirler (-)</t>
  </si>
  <si>
    <t>İLAVELER</t>
  </si>
  <si>
    <t>Kanunen Kabul Edilmeyen Giderler (+)</t>
  </si>
  <si>
    <t>Önceki Yıl Ayrılan Finansman Fonu</t>
  </si>
  <si>
    <t>Serbest Bölgelerde Elde Edilen Kazançlar</t>
  </si>
  <si>
    <t>Teknoloji Geliştirme Bölgelerinde Elde Edilen Kazançlar</t>
  </si>
  <si>
    <t>Türk Uluslararası Gemi Siciline Kayıtlı Gemilerin İşletilmesinden ve Devrinden Sağlanan Kazançlar</t>
  </si>
  <si>
    <t>Diğer İndirimler ve İstisna</t>
  </si>
  <si>
    <t>ZARAR OLSA DAHİ İNDİRİLECEK İSTİSNA VE İNDİRİMLER (-)</t>
  </si>
  <si>
    <t>KODU</t>
  </si>
  <si>
    <t>Teknoloji Geliştirme Bölgelerinde Elde Edilen Kazançlar (Yönetici Şirketler)</t>
  </si>
  <si>
    <t>1-KVK Geç. Md. 14/1-a kapsamında değerlemeden doğan kazanç istisnası</t>
  </si>
  <si>
    <t>2-KVK Geç. Md. 14/1-b kapsamında kur farkı kazanç istisnası</t>
  </si>
  <si>
    <t>3-KVK Geç. Md. 14/1-b kapsamında dönem sonu değerlemesinden doğan kar payı ve faiz istisnası</t>
  </si>
  <si>
    <t>4-KVK Geç. Md. 14/1-b kapsamında vade sonunda oluşan kar payı ve faiz istisnası</t>
  </si>
  <si>
    <t>5-KVK Geç. Md. 14/1-b kapsamında vade sonunda doğan diğer kazançlarda istisna</t>
  </si>
  <si>
    <t>6-KVK Geç. Md. 14/2 kapsamında kur farkı kazanç istisnası</t>
  </si>
  <si>
    <t>7-KVK Geç. Md. 14/2 kapsamında dönemi sonu değerlemesinen doğan kar payı ve faiz istisnası</t>
  </si>
  <si>
    <t>8-KVK Geç. Md. 14/2 kapsamında vade sonunda oluşan kar payı ve faiz istisnası</t>
  </si>
  <si>
    <t>9-KVK Geç. Md. 14/2 kapsamında vade sonunda doğan diğer kazançlarda istisna</t>
  </si>
  <si>
    <t>10-KVK Geç. Md. 14/3 kapsamında altın hesaplarının dönüştürülmesinden doğan kazanç istisnası</t>
  </si>
  <si>
    <t>11-KVK Geç. Md. 14/3 kapsamında dönem sonu değerlemesinden doğan kar payı ve faiz istisnası</t>
  </si>
  <si>
    <t>12-KVK Geç. Md. 14/3 kapsamında vade sonunda oluşan kar payı ve faiz istisnası</t>
  </si>
  <si>
    <t>13-KVK Geç. Md. 14/3 kapsamında vade sonunda doğan diğer kazanç istisnası</t>
  </si>
  <si>
    <t xml:space="preserve">14-KVK Geç. Md. 14/4 kapsamında dönem sonu değerlemesinden doğan kar payı ve faiz istisnası </t>
  </si>
  <si>
    <t>15-KVK Geç. Md. 14/4 kapsamında vade sonunda oluşan kar payı ve faiz istisnası</t>
  </si>
  <si>
    <t>16-KVK Geç. Md. 14/4 kapsamında vade sonunda doğan diğer kazançlardan istisnası</t>
  </si>
  <si>
    <t>KAZANCIN BULUNMASI HALİNDE İNDİRİLECEK İSTİSNA VE İNDİRİMLER</t>
  </si>
  <si>
    <t>Risturnlar ( K.V.K. Mad. 5/1-i )</t>
  </si>
  <si>
    <t>Ar-Ge İndirimi ( K.V.K. Mad. 10/1-a )</t>
  </si>
  <si>
    <t>Ar-Ge İndirimi ( 5746 Sayılı Kanun Mad. 3 )</t>
  </si>
  <si>
    <t>Ar-Ge İndirimi ( 5746 Sayılı Kanun Mad. 3/A )</t>
  </si>
  <si>
    <t>Tasarım İndirimi ( 5746 Sayılı Kanun Mad. 3 )</t>
  </si>
  <si>
    <t>Bağış ve Yardımlar ( K.V.K. Mad. 10/1-c )</t>
  </si>
  <si>
    <t>Eğitim ve Sağlık Tesisleri, Gençlik Merkezleri, Gençlik ve İzci Kampları ile Yurt İnşaatlarına İlişkin Bağış ve Yardımlar ( K.V.K. Mad. 10/1-ç )</t>
  </si>
  <si>
    <t>İbadethanelere ve Dini Tesislere Yapılan Bağış ve Yardımlar ( K.V.K. Mad. 10/1-ç )</t>
  </si>
  <si>
    <t>Kültür ve Turizm Amaçlı Bağış ve Yardımlar ( K.V.K. Mad. 10/1-d )</t>
  </si>
  <si>
    <t>Sağlık Hizmetlerine İlişkin İndirim ( K.V.K. Mad. 10/1-ğ )</t>
  </si>
  <si>
    <t>Eğitim Hizmetlerine İlişkin İndirim ( K.V.K. Mad. 10/1-ğ )</t>
  </si>
  <si>
    <t>Diğer Hizmetlere İlişkin İndirim ( K.V.K. Mad. 10/1-ğ )</t>
  </si>
  <si>
    <t>5378 Sayılı Engelliler Hakkında Kanuna Göre Kurulan Korumalı İşyeri İndirimi ( K.V.K. Mad. 10/1-h )</t>
  </si>
  <si>
    <t>Nakdi Sermaye Artışından Kaynaklanan Faiz İndirimi ( K.V.K. Mad. 10/1-ı )</t>
  </si>
  <si>
    <t>Teknogirişim Sermaye Desteği İndirimi ( 5746 Sayılı Kanun Mad. 3/5 )</t>
  </si>
  <si>
    <t>Teknokent Sermaye Desteği İndirimi ( 4691 Sayılı Kanun Geçici Madde 4 )</t>
  </si>
  <si>
    <t>Diğer İndirimler</t>
  </si>
  <si>
    <t>Sponsorluk Harcamaları ( K.V.K. Mad. 10/1-b ) (Profesyonel spor dalları)</t>
  </si>
  <si>
    <t>Aile ve Gençlik Fonuna yapılan bağış ve yardımlar (7474 s. Kanun Mad. 6)</t>
  </si>
  <si>
    <t>Afet Yeniden İmar Fonuna yapılan bağış ve yardımlar (7441 s. Kanun Mad. 7)</t>
  </si>
  <si>
    <t>Kapadokya Alanı Başkanlığına Yapılan Bağış ve Yardımlar ile Sponsorluk Harcamaları</t>
  </si>
  <si>
    <t>İstanbul Finans Merkezi Bölgesinde faaliyette bulunan kurumlar elde ettikleri kazançlardan indirim (K.V.K. Mad. 10/1-i)</t>
  </si>
  <si>
    <t>KURUMLAR VERGİSİ ORANI</t>
  </si>
  <si>
    <t>MAHSUP EDİLECEK VERGİLER</t>
  </si>
  <si>
    <t>MAHSUP EDİLECEK VERGİLER TOPLAMI</t>
  </si>
  <si>
    <t>VERGİ BİLDİRİMİ</t>
  </si>
  <si>
    <t>KAZANÇ VE İLAVELER</t>
  </si>
  <si>
    <t>KAR VE İLAVELER TOPLAMI</t>
  </si>
  <si>
    <t xml:space="preserve">CARİ YILA AİT ZARAR, İSTİSNA VE İNDİRİMLER TOPLAMI </t>
  </si>
  <si>
    <t xml:space="preserve">ZARAR </t>
  </si>
  <si>
    <t>KAR</t>
  </si>
  <si>
    <t>ZARAR OLSA DAHİ İNDİRİLECEK İSTİSNA VE İNDİRİMLER TOPLAMI</t>
  </si>
  <si>
    <t xml:space="preserve">GEÇMİŞ YIL ZARARLARI </t>
  </si>
  <si>
    <t>İstisnadan Kaynaklanan Zararlar</t>
  </si>
  <si>
    <t>Diğer</t>
  </si>
  <si>
    <t>MAHSUP EDİLECEK TOPLAM GEÇMİŞ YIL ZARARLARI</t>
  </si>
  <si>
    <t>İNDİRİME ESAS TUTAR</t>
  </si>
  <si>
    <t>Dikkate Alınır</t>
  </si>
  <si>
    <t>Dikkate Alınmaz</t>
  </si>
  <si>
    <t>KVK'nın 32/A Mad. Kapsamında İndirimli Kurumlar Vergisine Tabi Matrah--- İMALAT FAALİYETİNDEN ELDE EDİLEN KAZANÇ İÇİN</t>
  </si>
  <si>
    <t>32/A Vergi İndirim Oranı</t>
  </si>
  <si>
    <t>İMALAT FAALİYETİ KAZANCI İÇİN İNDİRİMLER ÖNCESİNDE HESAPLANAN KV TUTARI</t>
  </si>
  <si>
    <t>VİO Sonrası İMALAT Kazancına Uygulanacak KV Oranı</t>
  </si>
  <si>
    <t>KVK'nın 32/A Mad. Kapsamında İndirimli Kurumlar Vergisine Tabi Matrah--- İHRACAT FAALİYETİNDEN ELDE EDİLEN KAZANÇ İÇİN</t>
  </si>
  <si>
    <t>İHRACAT FAALİYETİ KAZANCI İÇİN İNDİRİMLER ÖNCESİNDE HESAPLANAN KV TUTARI</t>
  </si>
  <si>
    <t>VİO Sonrası İHRACAT Kazancına Uygulanacak KV Oranı</t>
  </si>
  <si>
    <t>KVK'nın 32/A Mad. Kapsamında İndirimli Kurumlar Vergisine Tabi Matrah- DİĞER FAALİYETİNDEN ELDE EDİLEN KAZANÇ İÇİN</t>
  </si>
  <si>
    <t>DİĞER FAALİYET KAZANCI İÇİN İNDİRİMLER ÖNCESİNDE HESAPLANAN KV TUTARI</t>
  </si>
  <si>
    <t>VİO Sonrası DİĞER Kazancına Uygulanacak KV Oranı</t>
  </si>
  <si>
    <t>32/A İNDİRİMİ OLMADIĞINDA 32/A VERGİ İNDİRİMİ ORANI  SIFIR OLARAK GİRİLMELİDİR.</t>
  </si>
  <si>
    <t>İNDİRİMSİZ - Genel Orana Tabi Matrah</t>
  </si>
  <si>
    <t>İNDİRİMSİZ - Genel Orana Tabi Matrah Üzerinden Hesaplanan KV Tutarı</t>
  </si>
  <si>
    <t>DÖNEM SAFİ KURUM KURUM KAZANCI / ASGARİ KURUMLAR VERGİSİ MATRAHI</t>
  </si>
  <si>
    <t xml:space="preserve">SADECE SARI RENKLİ HÜCRELERE VERİ GİRİŞİ YAPILACAKTIR. </t>
  </si>
  <si>
    <t>GEÇMİŞ YIL ZARARLARI</t>
  </si>
  <si>
    <t>YTB - 
2/8/2024 TARİHİNDEN ÖNCE ALINMIŞ OLAN YTB İLE İLGİLİ YKT LARI DÜŞÜLEBİLECEK.  
BU TARİHTEN SONRA ALINAN YTB LER NEDENİYLE YARARLANILABİLİR YKT LARI AKV HESAPLAMASINDA DÜŞÜLEMEYECEKTİR.</t>
  </si>
  <si>
    <t>Kurumlar Vergisi beyannamesinin "Diğer İndirimler" veya "Diğer indirimler ve istisnalar" satırında gösterilmekle birlikte, mahiyet itibariyle indirim veya istisna kapsamında olmayıp, daha çok vergi matrahının doğru hesaplanması amacıyla beyannamenin bu satırına yazılan ( TMS/TFRS ve VUK Değerleme Farkları, örtülü sermaye olarak kabule edilen borçlanmalarda borç alan kurum nezdinde Türk Lirasının değer kazanması sonucu oluşan kur farkı gelirleri, kıdem tazminatı karşılığı iptali, vergi borçlarına mahsup edilen ve gelir olarak dikkate alınan 193 sayılı Kanunun mükerrer 121 maddesi kapsamındaki indirim hakkı gibi) tutarlar üzerinden  asgari kurumlar vergisi hesaplanmayacaktır.
Yürürlükte bulunan çifte vergilendirmeyi önleme anlaşmaları kapsamında, vergilendirme hakkının ilgili ülkede bulunması nedeniyle Türkiye’nin vergi alma hakkı olmadığı veya söz konusu kazançların Türkiye’de istisna edilmesi gerektiği durumlarda, elde edilen ve kurum kazancına dâhil edilerek beyannamenin “Diğer indirimler” ile “Diğer indirimler ve istisnalar” satırlarında matrahtan indirim konusu yapılan tutarlar asgari kurumlar vergisinin kapsamına girmeyecektir. Ayrıca, yürürlükte bulunan ikili veya çok taraflı diğer uluslararası anlaşmalar uyarınca, kurumlar vergisinden istisna edilen kazançlar da kapsamda değildir.</t>
  </si>
  <si>
    <t>Yatırım İndirimi İstisnası (193 sayılı Kanun mülga madde 19, geçici madde 61 ve geçici madde 69)</t>
  </si>
  <si>
    <t>MAHSUP EDİLEBİLECEK VERGİLER ASGARİ KV TUTARINDAN DA MAHSUP EDİLEBİLİR.</t>
  </si>
  <si>
    <r>
      <t xml:space="preserve">İştirak Kazançları İstisnası </t>
    </r>
    <r>
      <rPr>
        <b/>
        <sz val="16"/>
        <color theme="1"/>
        <rFont val="Aptos Narrow"/>
        <family val="2"/>
        <scheme val="minor"/>
      </rPr>
      <t>( K.V.K. Mad. 5/1-a-1-2 )</t>
    </r>
    <r>
      <rPr>
        <sz val="16"/>
        <color theme="1"/>
        <rFont val="Aptos Narrow"/>
        <family val="2"/>
        <scheme val="minor"/>
      </rPr>
      <t xml:space="preserve">  ( Tam mükellef kurumlardan )</t>
    </r>
  </si>
  <si>
    <r>
      <t xml:space="preserve">İştirak Kazançları </t>
    </r>
    <r>
      <rPr>
        <b/>
        <sz val="16"/>
        <color theme="1"/>
        <rFont val="Aptos Narrow"/>
        <family val="2"/>
        <scheme val="minor"/>
      </rPr>
      <t>(K.V.K. Mad. 5/1-a-3)</t>
    </r>
    <r>
      <rPr>
        <sz val="16"/>
        <color theme="1"/>
        <rFont val="Aptos Narrow"/>
        <family val="2"/>
        <scheme val="minor"/>
      </rPr>
      <t xml:space="preserve"> (GSYF lerin katılma paylarının fona iadesinden doğan gelirler, GSYO'ların hisse senetlerinden elde ettikleri kar payları ve katılma paylarının fona iadesinden doğan gelirler ile bu fonların katılma paylarının değerlenmesinden kaynaklanan değer artış kazançları)</t>
    </r>
  </si>
  <si>
    <r>
      <t xml:space="preserve">İştirak Kazançları </t>
    </r>
    <r>
      <rPr>
        <b/>
        <sz val="16"/>
        <color theme="1"/>
        <rFont val="Aptos Narrow"/>
        <family val="2"/>
        <scheme val="minor"/>
      </rPr>
      <t>(K.V.K. Mad. 5/1-a-4)</t>
    </r>
    <r>
      <rPr>
        <sz val="16"/>
        <color theme="1"/>
        <rFont val="Aptos Narrow"/>
        <family val="2"/>
        <scheme val="minor"/>
      </rPr>
      <t xml:space="preserve"> (Diğer fonlardan)</t>
    </r>
  </si>
  <si>
    <r>
      <t xml:space="preserve">İştirak Kazançları </t>
    </r>
    <r>
      <rPr>
        <b/>
        <sz val="16"/>
        <color theme="1"/>
        <rFont val="Aptos Narrow"/>
        <family val="2"/>
        <scheme val="minor"/>
      </rPr>
      <t>(K.V.K. Mad. 5/1-a-5)</t>
    </r>
    <r>
      <rPr>
        <sz val="16"/>
        <color theme="1"/>
        <rFont val="Aptos Narrow"/>
        <family val="2"/>
        <scheme val="minor"/>
      </rPr>
      <t xml:space="preserve"> (Diğer yatırım fonlarına katılma paylarının değerlenmesinden kaynaklanan değer artış kazançları)</t>
    </r>
  </si>
  <si>
    <r>
      <t>İştirak Kazançları İstisnası</t>
    </r>
    <r>
      <rPr>
        <b/>
        <sz val="16"/>
        <color theme="1"/>
        <rFont val="Aptos Narrow"/>
        <family val="2"/>
        <scheme val="minor"/>
      </rPr>
      <t xml:space="preserve"> ( K.V.K. Mad. 5/1-a )</t>
    </r>
    <r>
      <rPr>
        <sz val="16"/>
        <color theme="1"/>
        <rFont val="Aptos Narrow"/>
        <family val="2"/>
        <scheme val="minor"/>
      </rPr>
      <t xml:space="preserve"> / ( K.V.K. Mad. 12’den Kaynaklanan )</t>
    </r>
  </si>
  <si>
    <r>
      <t xml:space="preserve">İştirak Kazançları İstisnası </t>
    </r>
    <r>
      <rPr>
        <b/>
        <sz val="16"/>
        <color theme="1"/>
        <rFont val="Aptos Narrow"/>
        <family val="2"/>
        <scheme val="minor"/>
      </rPr>
      <t>( K.V.K. Mad. 5/1-a )</t>
    </r>
    <r>
      <rPr>
        <sz val="16"/>
        <color theme="1"/>
        <rFont val="Aptos Narrow"/>
        <family val="2"/>
        <scheme val="minor"/>
      </rPr>
      <t xml:space="preserve"> / ( K.V.K. Mad. 13’den Kaynaklanan )</t>
    </r>
  </si>
  <si>
    <r>
      <t xml:space="preserve">Emisyon Primi Kazancı </t>
    </r>
    <r>
      <rPr>
        <b/>
        <sz val="16"/>
        <color theme="1"/>
        <rFont val="Aptos Narrow"/>
        <family val="2"/>
        <scheme val="minor"/>
      </rPr>
      <t>( K.V.K. Mad. 5/1- ç )</t>
    </r>
  </si>
  <si>
    <r>
      <t>Y. Fon ve Ort. Portföy İşl.Kazancı (taşınmazlardan elde edilen kazançlar)</t>
    </r>
    <r>
      <rPr>
        <b/>
        <sz val="16"/>
        <color theme="1"/>
        <rFont val="Aptos Narrow"/>
        <family val="2"/>
        <scheme val="minor"/>
      </rPr>
      <t xml:space="preserve"> (K.V.K. Mad. 5/1-d)</t>
    </r>
  </si>
  <si>
    <r>
      <t xml:space="preserve">Taşınmaz Satış Kazancı İstisnası </t>
    </r>
    <r>
      <rPr>
        <b/>
        <sz val="16"/>
        <color theme="1"/>
        <rFont val="Aptos Narrow"/>
        <family val="2"/>
        <scheme val="minor"/>
      </rPr>
      <t>( K.V.K. Mad. 5/1-e )</t>
    </r>
  </si>
  <si>
    <r>
      <t xml:space="preserve">İştirak Hissesi Satış Kazancı İstisnası </t>
    </r>
    <r>
      <rPr>
        <b/>
        <sz val="16"/>
        <color theme="1"/>
        <rFont val="Aptos Narrow"/>
        <family val="2"/>
        <scheme val="minor"/>
      </rPr>
      <t>( K.V.K. Mad. 5/1-e )</t>
    </r>
  </si>
  <si>
    <r>
      <t>Kurucu Senetleri, İntifa Senetleri ve Rüçhan Hakları Satış Kazancı İstisnası</t>
    </r>
    <r>
      <rPr>
        <b/>
        <sz val="16"/>
        <color theme="1"/>
        <rFont val="Aptos Narrow"/>
        <family val="2"/>
        <scheme val="minor"/>
      </rPr>
      <t xml:space="preserve"> ( K.V.K. Mad. 5/1-e )</t>
    </r>
  </si>
  <si>
    <r>
      <t xml:space="preserve">Bank. Fin. Kir yada Fin. Şir veya TMSF’ye Borçlu Durumda Olan Kurumların Taş. İşt. His ile Kur. Sen. Ve R.Hakları Sat. Kaz. </t>
    </r>
    <r>
      <rPr>
        <b/>
        <sz val="16"/>
        <color theme="1"/>
        <rFont val="Aptos Narrow"/>
        <family val="2"/>
        <scheme val="minor"/>
      </rPr>
      <t>( K.V.K. Mad. 5/1-f )</t>
    </r>
  </si>
  <si>
    <r>
      <t xml:space="preserve">Eğ. Öğ. Kur. İle Öz. Kreş ve Gün.  Bakım İle Rehabilitasyon Mrkz. Kazançlar </t>
    </r>
    <r>
      <rPr>
        <b/>
        <sz val="16"/>
        <color theme="1"/>
        <rFont val="Aptos Narrow"/>
        <family val="2"/>
        <scheme val="minor"/>
      </rPr>
      <t>( K.V.K. Mad. 5/1-ı )</t>
    </r>
  </si>
  <si>
    <r>
      <t xml:space="preserve">Sat-Kirala-Geri Al İşlemlerden Doğan Kazançlarda İstisna </t>
    </r>
    <r>
      <rPr>
        <b/>
        <sz val="16"/>
        <color theme="1"/>
        <rFont val="Aptos Narrow"/>
        <family val="2"/>
        <scheme val="minor"/>
      </rPr>
      <t>( K.V.K. Mad. 5/1-j )</t>
    </r>
    <r>
      <rPr>
        <sz val="16"/>
        <color theme="1"/>
        <rFont val="Aptos Narrow"/>
        <family val="2"/>
        <scheme val="minor"/>
      </rPr>
      <t xml:space="preserve"> (Taşınırlar )</t>
    </r>
  </si>
  <si>
    <r>
      <t xml:space="preserve">Sat-Kirala-Geri Al İşlemlerden Doğan Kazançlarda İstisna </t>
    </r>
    <r>
      <rPr>
        <b/>
        <sz val="16"/>
        <color theme="1"/>
        <rFont val="Aptos Narrow"/>
        <family val="2"/>
        <scheme val="minor"/>
      </rPr>
      <t>( K.V.K. Mad. 5/1-j )</t>
    </r>
    <r>
      <rPr>
        <sz val="16"/>
        <color theme="1"/>
        <rFont val="Aptos Narrow"/>
        <family val="2"/>
        <scheme val="minor"/>
      </rPr>
      <t xml:space="preserve"> (Taşınmazlar )</t>
    </r>
  </si>
  <si>
    <r>
      <t xml:space="preserve">Sat-Kirala-Geri Al İşlemlerden Doğan Kazançlarda İstisna </t>
    </r>
    <r>
      <rPr>
        <b/>
        <sz val="16"/>
        <color theme="1"/>
        <rFont val="Aptos Narrow"/>
        <family val="2"/>
        <scheme val="minor"/>
      </rPr>
      <t>( K.V.K. Mad. 5/1-j )</t>
    </r>
    <r>
      <rPr>
        <sz val="16"/>
        <color theme="1"/>
        <rFont val="Aptos Narrow"/>
        <family val="2"/>
        <scheme val="minor"/>
      </rPr>
      <t xml:space="preserve"> (Diğer )</t>
    </r>
  </si>
  <si>
    <r>
      <t>Kira Sertifikası İhracı Amacıyla Varlık ve Hakların Satışından Doğan Kazançlarda İstisna</t>
    </r>
    <r>
      <rPr>
        <b/>
        <sz val="16"/>
        <color theme="1"/>
        <rFont val="Aptos Narrow"/>
        <family val="2"/>
        <scheme val="minor"/>
      </rPr>
      <t xml:space="preserve"> ( K.V.K. Mad. 5/1-k ) </t>
    </r>
    <r>
      <rPr>
        <sz val="16"/>
        <color theme="1"/>
        <rFont val="Aptos Narrow"/>
        <family val="2"/>
        <scheme val="minor"/>
      </rPr>
      <t>( Taşınırlar )</t>
    </r>
  </si>
  <si>
    <r>
      <t xml:space="preserve">Kira Sertifikası İhracı Amacıyla Varlık ve Hakların Satışından Doğan Kazançlarda İstisna </t>
    </r>
    <r>
      <rPr>
        <b/>
        <sz val="16"/>
        <color theme="1"/>
        <rFont val="Aptos Narrow"/>
        <family val="2"/>
        <scheme val="minor"/>
      </rPr>
      <t>( K.V.K. Mad. 5/1-k )</t>
    </r>
    <r>
      <rPr>
        <sz val="16"/>
        <color theme="1"/>
        <rFont val="Aptos Narrow"/>
        <family val="2"/>
        <scheme val="minor"/>
      </rPr>
      <t xml:space="preserve"> ( Diğer )</t>
    </r>
  </si>
  <si>
    <r>
      <t xml:space="preserve">Yabancı Fon Kazançlarının Vergilendirilmesinde Yönetici Şirketlere İlişkin İstisna </t>
    </r>
    <r>
      <rPr>
        <b/>
        <sz val="16"/>
        <color theme="1"/>
        <rFont val="Aptos Narrow"/>
        <family val="2"/>
        <scheme val="minor"/>
      </rPr>
      <t>( K.V.K. Mad. 5/A/3 )</t>
    </r>
  </si>
  <si>
    <r>
      <t xml:space="preserve">Sınai Mülkiyet Haklarında İstisna </t>
    </r>
    <r>
      <rPr>
        <b/>
        <sz val="16"/>
        <color theme="1"/>
        <rFont val="Aptos Narrow"/>
        <family val="2"/>
        <scheme val="minor"/>
      </rPr>
      <t>( K.V.K. Mad. 5/B )</t>
    </r>
  </si>
  <si>
    <r>
      <t xml:space="preserve">5300 Sayılı Tarım Ürünleri Lisanslı Depoculuk Kanunu Kapsamında Düzenlenen Ürün Senetlerinin Elden Çıkarılmasından Doğan Kazanç İstisnası </t>
    </r>
    <r>
      <rPr>
        <b/>
        <sz val="16"/>
        <color theme="1"/>
        <rFont val="Aptos Narrow"/>
        <family val="2"/>
        <scheme val="minor"/>
      </rPr>
      <t>(193 s. Kanun Geçici Madde 76)</t>
    </r>
  </si>
  <si>
    <t xml:space="preserve">ASGARİ KV TUTARININ HESABINDA İNDİRİM KONUSU YAPILIACAĞI  KANUNİ DÜZENLEMEDE BELİRTİLMEKTEDİR.
</t>
  </si>
  <si>
    <t xml:space="preserve">BU SATIRDAKİ TUTAR HER HALÜKARDA DÖNEM KAZANCI İLE İLİŞKİLENDİRİLMEKSİZİN KV  MATRAHI OLARAK BEYAN EDİLMELİDİR. BU TUTAR ÜZERİNDEN HESAPLANAN VERGİ TUTARI DA ASGARİ KV NE DE İLAVE OLARAK ÖDENMELİDİR. </t>
  </si>
  <si>
    <t>HESAPLANAN KURUMLAR VERGİSİ / ASGARİ KURUMLAR VERGİSİ  -( VERGİDEN YAPILABİLECEK 32/A, 32/7, 32/8 İNDİRİMLER SONRASI)</t>
  </si>
  <si>
    <t>KURUMLAR VERGİSİ / ASGARİ KURUMLAR VERGİSİ MATRAHI</t>
  </si>
  <si>
    <r>
      <t xml:space="preserve">Kira Sertifikası İhracı Amacıyla Varlık ve Hakların Satışından Doğan Kazançlarda İstisna </t>
    </r>
    <r>
      <rPr>
        <b/>
        <sz val="16"/>
        <color theme="1"/>
        <rFont val="Aptos Narrow"/>
        <family val="2"/>
        <scheme val="minor"/>
      </rPr>
      <t>( K.V.K. Mad. 5/1-k )</t>
    </r>
    <r>
      <rPr>
        <sz val="16"/>
        <color theme="1"/>
        <rFont val="Aptos Narrow"/>
        <family val="2"/>
        <scheme val="minor"/>
      </rPr>
      <t xml:space="preserve"> ( Taşınmazlar ) </t>
    </r>
  </si>
  <si>
    <t>Uludağ Alan Başkanlığına yapılan bağış ve yardımlar ile sponsorluk harcamaları (7432 s.Kanun Mad. 8)</t>
  </si>
  <si>
    <t>222 sayılı İlköğretim ve Eğitim Kanununa Göre Yapılan Bağışlar</t>
  </si>
  <si>
    <t>278 sayılı Türkiye Bilimsel ve Teknolojik Araştırma Kurumu ile İlgili Bazı Düzenlemeler Hakkında Kanuna Göre Yapılan Bağışlar</t>
  </si>
  <si>
    <t>2547 sayılı Yükseköğretim Kanununa Göre Yapılan Bağış ve Yardımlar</t>
  </si>
  <si>
    <t>2828 sayılı Sosyal Hizmetler Kanunana Göre Yapılan Bağışlar</t>
  </si>
  <si>
    <t>2876 sayılı Atatürk Kültür, Dil ve Tarih Yüksek Kurumu Kanununa Göre Yapılan Bağış ve Yardımlar</t>
  </si>
  <si>
    <t>3294 sayılı Sosyal Yardımlaşma ve Dayanışmayı Teşvik Kanununa Göre Yapılan Bağış ve Yardımlar</t>
  </si>
  <si>
    <t>3388 sayılı Türk Silahlı Kuvvetlerini Güçlendirme Vakfı Kanununa Göre Yapılan Bağış ve Yardımlar</t>
  </si>
  <si>
    <t>3713 sayılı Terörle Mücadele Kanununa Göre Yapılan Bağışlar</t>
  </si>
  <si>
    <t>4122 sayılı Milli Ağaçlandırma ve Erezyon Kontrolü Seferberlik Kanununa Göre Kurulan Ormanlarda, Ağaçlandırma, Bakım ve Koruma Masrafları</t>
  </si>
  <si>
    <t>5434 sayılı Türkiye Cumhuriyeti Emekli Sandığı Kanununa Göre Yapılan Bağış ve Yardımlar</t>
  </si>
  <si>
    <t>6569 sayılı Türkiye Sağlık Enstitüleri Başkanlığına İlişkin Bazı Düzenlemeler ile Bazı Kanun ve Kanun Hükmünde Kararnamelerde Değişiklik Yapılmasına Dair Kanuna Göre Yapılan Bağış ve Yardımlar.</t>
  </si>
  <si>
    <t>6456 sayılı Çanakalle Savaşları Gelibolu Tarih Alanı Hakkında Bazı Düzenlemeler Yapılmasına Dair Kanuna Göre Yapılan Bağış ve Yardımlar ile Sponsorluk Harcamaları</t>
  </si>
  <si>
    <t>7034 sayılı Türk-Japon Bilim ve Teknoloji Üniversitesinin Kuruluşu Hakkında Kanuna Göre Yapılan Bağış ve Yardımlar</t>
  </si>
  <si>
    <t xml:space="preserve">7430 sayılı Antalya Diplomasi Forumu Vakfı Kanununa Göre Yapılan Bağış ve Yardımlar </t>
  </si>
  <si>
    <t>7439 sayılı Türk Arkeoloji ve Kültürel Miras Vakfı Kanununa Göre Yapılan Bağış ve Yardımlar</t>
  </si>
  <si>
    <t>7512 sayılı Dışişleri Teşkilatı Güçlendirme Vakfı Kanuna Göre Yapılan Bağış ve Yardımlar</t>
  </si>
  <si>
    <t>Cumhurbaşkanınca Başlatılan Yardım Kampanyalarına Yapılan Bağış ve Yardımlar ( K.V.K. Mad. 10/1-e )</t>
  </si>
  <si>
    <t>MAHSUPLAR</t>
  </si>
  <si>
    <t xml:space="preserve">İşletmeden Çekilen Enflasyon Düzeltmesi Farkları </t>
  </si>
  <si>
    <t>KIYASLAMA SONRASINDA BAZ ALINACAK KV TUTARI</t>
  </si>
  <si>
    <r>
      <t xml:space="preserve">Yatırım Fon ve Ortaklığı Portföy İşletmeciliği Kazancı (Taşınmazlardan elde edilen kazançlar hariç) </t>
    </r>
    <r>
      <rPr>
        <b/>
        <sz val="16"/>
        <color theme="1"/>
        <rFont val="Aptos Narrow"/>
        <family val="2"/>
        <scheme val="minor"/>
      </rPr>
      <t>( K.V.K. Mad. 5/1-d )</t>
    </r>
    <r>
      <rPr>
        <sz val="16"/>
        <color theme="1"/>
        <rFont val="Aptos Narrow"/>
        <family val="2"/>
        <scheme val="minor"/>
      </rPr>
      <t xml:space="preserve"> (Taşınmaz dışı)</t>
    </r>
  </si>
  <si>
    <t>Türkiye Kızılay Derneğine ve Türkiye Yeşilay Cemiyetine Yapılan Nakdi Bağış ve Yardımlar ( K.V.K. Mad. 10/1-f )</t>
  </si>
  <si>
    <t xml:space="preserve">NORMAL KURUMLAR VERGİSİ </t>
  </si>
  <si>
    <t>ASGARİ KURUMLAR VERGİSİ</t>
  </si>
  <si>
    <t>BDP DE YAPILAN GÜNCELLEMELERE İLİŞKİN DUYURU İLE GEÇMİŞ YIL ZARARLARI TUTARLARININ AKV HESABINDA DA DİKKATE ALINABİLECEĞİ BELİRTİLMEKTEDİR</t>
  </si>
  <si>
    <t xml:space="preserve"> AKV hesabında; işletmeden çekilen enflasyon düzeltme farkına ait KV, AKV  oranı dikate alınarak eklenmiştir. </t>
  </si>
  <si>
    <t>AKV hesabında; İşletmeden çekilen enflasyon düzeltme farkı tutarı AKV matrahına ilave edilmiştir.</t>
  </si>
  <si>
    <t>Mahsup Edilecek Yabancı Ülkelerde Ödenen Vergi  Tutarı (K.V.K. 33. mad. göre Tevsik edilebilenler)</t>
  </si>
  <si>
    <t>Mahsup Edilecek Tevkifat Tutarı</t>
  </si>
  <si>
    <t>Önceki Dönemlerde Hesaplanan Geçici Vergi</t>
  </si>
  <si>
    <t>MAHSUPLAR SONRASI ÖDENMESİ GEREKEN  GEÇİCİ VERGİ</t>
  </si>
  <si>
    <t>Yabancı Ülkelerde Ödenen Ancak Tevsik Edilmemesi Nedeni İle Tecil Edilen Geçici Kurumlar Vergisi</t>
  </si>
  <si>
    <t>Yabancı Ülkelerde Ödenen Vergiler (Beyanname Tarihi itibariyle tevsik edilemeyenler</t>
  </si>
  <si>
    <t>Sonraki Döneme Devreden Hesaplanan Geçici  Vergi</t>
  </si>
  <si>
    <r>
      <t xml:space="preserve">MAHSUPLAR ÖNCESİ  DİKKATE ALINMASI GEREKEN KURUM GEÇİCİ VERGİ TUTARI  </t>
    </r>
    <r>
      <rPr>
        <b/>
        <sz val="26"/>
        <color rgb="FFFF0000"/>
        <rFont val="Aptos Narrow"/>
        <family val="2"/>
        <scheme val="minor"/>
      </rPr>
      <t xml:space="preserve"> (NKV İLE AKV NDEN BÜYÜK OLANI DİKKATE ALINIR)</t>
    </r>
  </si>
  <si>
    <r>
      <t xml:space="preserve">Yurt Dışı İnşaat Onarma, Montaj ve Teknik Hizmetlerden Sağlanan Kazançlar </t>
    </r>
    <r>
      <rPr>
        <b/>
        <sz val="16"/>
        <color theme="1"/>
        <rFont val="Aptos Narrow"/>
        <family val="2"/>
        <scheme val="minor"/>
      </rPr>
      <t>( K.V.K. Mad. 5/1-h )</t>
    </r>
    <r>
      <rPr>
        <sz val="16"/>
        <color theme="1"/>
        <rFont val="Aptos Narrow"/>
        <family val="2"/>
        <scheme val="minor"/>
      </rPr>
      <t xml:space="preserve"> (%10 un ÜZERİNDE VERGİ YÜKÜ TAŞIYAN KAZANÇ)</t>
    </r>
  </si>
  <si>
    <t>304-1</t>
  </si>
  <si>
    <t>304-2</t>
  </si>
  <si>
    <r>
      <t xml:space="preserve">Yurt Dışı İnşaat Onarma, Montaj ve Teknik Hizmetlerden Sağlanan Kazançlar </t>
    </r>
    <r>
      <rPr>
        <b/>
        <sz val="16"/>
        <color theme="1"/>
        <rFont val="Aptos Narrow"/>
        <family val="2"/>
        <scheme val="minor"/>
      </rPr>
      <t>( K.V.K. Mad. 5/1-h )</t>
    </r>
    <r>
      <rPr>
        <sz val="16"/>
        <color theme="1"/>
        <rFont val="Aptos Narrow"/>
        <family val="2"/>
        <scheme val="minor"/>
      </rPr>
      <t xml:space="preserve"> (%10 un ALTINDA VERGİ YÜKÜ TAŞIYAN-  TAŞIDIĞI VERGİ YÜKÜNE TEKABÜL EDEN KAZANÇ TUTARI) </t>
    </r>
    <r>
      <rPr>
        <sz val="16"/>
        <color rgb="FFFF0000"/>
        <rFont val="Aptos Narrow"/>
        <family val="2"/>
        <scheme val="minor"/>
      </rPr>
      <t>(ÖDENEN VERGİ TUTARI / 0,1 FORMÜLÜ İLE HESAPLANACAK)</t>
    </r>
  </si>
  <si>
    <r>
      <t xml:space="preserve">Yurtdışı İştirak Kazançları </t>
    </r>
    <r>
      <rPr>
        <b/>
        <sz val="16"/>
        <color theme="1"/>
        <rFont val="Aptos Narrow"/>
        <family val="2"/>
        <scheme val="minor"/>
      </rPr>
      <t>( K.V.K. Mad. 5/1-b )</t>
    </r>
    <r>
      <rPr>
        <sz val="16"/>
        <color theme="1"/>
        <rFont val="Aptos Narrow"/>
        <family val="2"/>
        <scheme val="minor"/>
      </rPr>
      <t xml:space="preserve">  (VERGİ YÜKÜ % 10 ALTINDA)   (%10 un ALTINDA VERGİ YÜKÜ TAŞIYAN-  TAŞIDIĞI VERGİ YÜKÜNE TEKABÜL EDEN KAZANÇ TUTARI) </t>
    </r>
    <r>
      <rPr>
        <sz val="16"/>
        <color rgb="FFFF0000"/>
        <rFont val="Aptos Narrow"/>
        <family val="2"/>
        <scheme val="minor"/>
      </rPr>
      <t>(ÖDENEN VERGİ TUTARI / 0,1 FORMÜLÜ İLE HESAPLANACAK)</t>
    </r>
  </si>
  <si>
    <t>YURTDIŞI KAZANÇ NEDENİYLE         % 10 UN ALTINDA KALAN ÖDENEN VERGİ TUTARINI YAZINIZ</t>
  </si>
  <si>
    <t>322-1</t>
  </si>
  <si>
    <t>322-2</t>
  </si>
  <si>
    <r>
      <t xml:space="preserve">Yurtdışı Şube Kazançları </t>
    </r>
    <r>
      <rPr>
        <b/>
        <sz val="16"/>
        <color theme="1"/>
        <rFont val="Aptos Narrow"/>
        <family val="2"/>
        <scheme val="minor"/>
      </rPr>
      <t>( K.V.K. Mad. 5/1-g )</t>
    </r>
    <r>
      <rPr>
        <sz val="16"/>
        <color theme="1"/>
        <rFont val="Aptos Narrow"/>
        <family val="2"/>
        <scheme val="minor"/>
      </rPr>
      <t xml:space="preserve"> (YURTDIŞINDA ÖDENEN VERGİ YÜKÜ %10 VE ÜZERİNDE İSE)</t>
    </r>
  </si>
  <si>
    <r>
      <t xml:space="preserve">Yurtdışı Şube Kazançları </t>
    </r>
    <r>
      <rPr>
        <b/>
        <sz val="16"/>
        <color theme="1"/>
        <rFont val="Aptos Narrow"/>
        <family val="2"/>
        <scheme val="minor"/>
      </rPr>
      <t>( K.V.K. Mad. 5/1-g )</t>
    </r>
    <r>
      <rPr>
        <sz val="16"/>
        <color theme="1"/>
        <rFont val="Aptos Narrow"/>
        <family val="2"/>
        <scheme val="minor"/>
      </rPr>
      <t xml:space="preserve"> (YURTDIŞINDA ÖDENEN VERGİ YÜKÜ %10 UN ALTINDA İSE; VERGİ YÜKÜNE İSABET EDEN KAZANÇ TUTARI-</t>
    </r>
    <r>
      <rPr>
        <sz val="16"/>
        <color rgb="FFFF0000"/>
        <rFont val="Aptos Narrow"/>
        <family val="2"/>
        <scheme val="minor"/>
      </rPr>
      <t xml:space="preserve"> ÖDENEN VERGİ TUTARI / 0,1 FORMÜLÜ İLE HESAPLANACAK</t>
    </r>
    <r>
      <rPr>
        <sz val="16"/>
        <color theme="1"/>
        <rFont val="Aptos Narrow"/>
        <family val="2"/>
        <scheme val="minor"/>
      </rPr>
      <t>)</t>
    </r>
  </si>
  <si>
    <t>Vergi Yüküne Ait Kazanç Dikkate Alınır</t>
  </si>
  <si>
    <t>Yurtdışı Kazanç</t>
  </si>
  <si>
    <r>
      <t>CARİ YILA AİT ZARAR VE İNDİRİMLER TUTARININ HESABINDA DİKKATE ALINMAKTADIR.</t>
    </r>
    <r>
      <rPr>
        <b/>
        <sz val="14"/>
        <color rgb="FF002060"/>
        <rFont val="Aptos Narrow"/>
        <family val="2"/>
        <scheme val="minor"/>
      </rPr>
      <t xml:space="preserve"> 66. SATIR</t>
    </r>
    <r>
      <rPr>
        <sz val="14"/>
        <color rgb="FF002060"/>
        <rFont val="Aptos Narrow"/>
        <family val="2"/>
        <charset val="162"/>
        <scheme val="minor"/>
      </rPr>
      <t>. TUTAR POZİTİF OLARAK GİRİLMELİDİR.</t>
    </r>
  </si>
  <si>
    <r>
      <t xml:space="preserve">Yararlanılan İndirim Tutarı (32/A+İmalat Kazancı Nedeniyle) </t>
    </r>
    <r>
      <rPr>
        <b/>
        <sz val="16"/>
        <color rgb="FFFF0000"/>
        <rFont val="Aptos Narrow"/>
        <family val="2"/>
        <scheme val="minor"/>
      </rPr>
      <t>(ALINMAYAN VERGİ TUTARI)</t>
    </r>
  </si>
  <si>
    <r>
      <t>Yararlanılan İndirim Tutarı (32/A+İmalat Kazancı Nedeniyle)</t>
    </r>
    <r>
      <rPr>
        <b/>
        <sz val="16"/>
        <color rgb="FFFF0000"/>
        <rFont val="Aptos Narrow"/>
        <family val="2"/>
        <scheme val="minor"/>
      </rPr>
      <t>(ALINMAYAN VERGİ TUTARI)</t>
    </r>
  </si>
  <si>
    <r>
      <t>VİO Sonrası</t>
    </r>
    <r>
      <rPr>
        <b/>
        <sz val="16"/>
        <color rgb="FFFF0000"/>
        <rFont val="Aptos Narrow"/>
        <family val="2"/>
        <scheme val="minor"/>
      </rPr>
      <t xml:space="preserve"> İHRACAT</t>
    </r>
    <r>
      <rPr>
        <sz val="16"/>
        <color theme="1"/>
        <rFont val="Aptos Narrow"/>
        <family val="2"/>
        <charset val="162"/>
        <scheme val="minor"/>
      </rPr>
      <t xml:space="preserve"> Kazancı Nedeniyle Ödenmesi Gereken KV Tutarı </t>
    </r>
  </si>
  <si>
    <r>
      <t xml:space="preserve">VİO Sonrası </t>
    </r>
    <r>
      <rPr>
        <b/>
        <sz val="16"/>
        <color rgb="FFFF0000"/>
        <rFont val="Aptos Narrow"/>
        <family val="2"/>
        <scheme val="minor"/>
      </rPr>
      <t>DİĞER FAALİYET</t>
    </r>
    <r>
      <rPr>
        <sz val="16"/>
        <color theme="1"/>
        <rFont val="Aptos Narrow"/>
        <family val="2"/>
        <charset val="162"/>
        <scheme val="minor"/>
      </rPr>
      <t xml:space="preserve"> Kazancı Nedeniyle Ödenmesi Gereken KV Tutarı </t>
    </r>
  </si>
  <si>
    <r>
      <t xml:space="preserve">VİO Sonrası </t>
    </r>
    <r>
      <rPr>
        <b/>
        <sz val="16"/>
        <color rgb="FFFF0000"/>
        <rFont val="Aptos Narrow"/>
        <family val="2"/>
        <scheme val="minor"/>
      </rPr>
      <t>İMALAT</t>
    </r>
    <r>
      <rPr>
        <sz val="16"/>
        <color theme="1"/>
        <rFont val="Aptos Narrow"/>
        <family val="2"/>
        <charset val="162"/>
        <scheme val="minor"/>
      </rPr>
      <t xml:space="preserve"> Kazancı Nedeniyle Ödenmesi Gereken KV Tutarı </t>
    </r>
  </si>
  <si>
    <r>
      <t xml:space="preserve">32/6 İNDİRİMİNDEN YARARLANABİLECEK KURUMLAR İÇİN KV ORANI 
 </t>
    </r>
    <r>
      <rPr>
        <b/>
        <sz val="16"/>
        <color rgb="FFFF0000"/>
        <rFont val="Aptos Narrow"/>
        <family val="2"/>
        <scheme val="minor"/>
      </rPr>
      <t>% 23</t>
    </r>
    <r>
      <rPr>
        <b/>
        <sz val="16"/>
        <color rgb="FF002060"/>
        <rFont val="Aptos Narrow"/>
        <family val="2"/>
        <scheme val="minor"/>
      </rPr>
      <t xml:space="preserve"> OLARAK GİRİLMELİDİR.</t>
    </r>
  </si>
  <si>
    <t>317-2</t>
  </si>
  <si>
    <t>317-1</t>
  </si>
  <si>
    <r>
      <t xml:space="preserve">Yurtdışı İştirak Kazançları </t>
    </r>
    <r>
      <rPr>
        <b/>
        <sz val="16"/>
        <color theme="1"/>
        <rFont val="Aptos Narrow"/>
        <family val="2"/>
        <scheme val="minor"/>
      </rPr>
      <t>( K.V.K. Mad. 5/1-b )</t>
    </r>
    <r>
      <rPr>
        <sz val="16"/>
        <color theme="1"/>
        <rFont val="Aptos Narrow"/>
        <family val="2"/>
        <scheme val="minor"/>
      </rPr>
      <t xml:space="preserve">  (VERGİ YÜKÜ % 10 un ÜZERİNDE)  </t>
    </r>
  </si>
  <si>
    <t>388-1</t>
  </si>
  <si>
    <t>388-2</t>
  </si>
  <si>
    <r>
      <t xml:space="preserve">Yurtdışı İştirak Kazançları </t>
    </r>
    <r>
      <rPr>
        <b/>
        <sz val="16"/>
        <color theme="1"/>
        <rFont val="Aptos Narrow"/>
        <family val="2"/>
        <scheme val="minor"/>
      </rPr>
      <t xml:space="preserve">( K.V.K. Mad. 5/1-b ) </t>
    </r>
    <r>
      <rPr>
        <sz val="16"/>
        <color theme="1"/>
        <rFont val="Aptos Narrow"/>
        <family val="2"/>
        <scheme val="minor"/>
      </rPr>
      <t xml:space="preserve">(Ödenmiş sermayenin en az % 50 sine sahip olunmak suretiyle iştirak edilen yurt dışı kurumlardan elde edilen ve % 50 si istisna kapsamında olan kazançlar)   </t>
    </r>
    <r>
      <rPr>
        <sz val="16"/>
        <rFont val="Aptos Narrow"/>
        <family val="2"/>
        <scheme val="minor"/>
      </rPr>
      <t>(VERGİ YÜKÜ %10 UN ÜZERİNDE)</t>
    </r>
  </si>
  <si>
    <r>
      <t xml:space="preserve">Yurtdışı İştirak Kazançları </t>
    </r>
    <r>
      <rPr>
        <b/>
        <sz val="16"/>
        <color theme="1"/>
        <rFont val="Aptos Narrow"/>
        <family val="2"/>
        <scheme val="minor"/>
      </rPr>
      <t>( K.V.K. Mad. 5/1-b )</t>
    </r>
    <r>
      <rPr>
        <sz val="16"/>
        <color theme="1"/>
        <rFont val="Aptos Narrow"/>
        <family val="2"/>
        <scheme val="minor"/>
      </rPr>
      <t xml:space="preserve"> ( Ödenmiş Sermayesinin en az % 50 sine sahip olunmnas suretiyle iştirak edilen yurt dışı kurumlardan elde edilenve % 50 sin istisna kaapsamında olanan kazançlar ) (VERGİ YÜKÜ % 10 ALTINDA)   (%10 un ALTINDA VERGİ YÜKÜ TAŞIYAN-  TAŞIDIĞI VERGİ YÜKÜNE TEKABÜL EDEN KAZANÇ TUTARI) </t>
    </r>
    <r>
      <rPr>
        <sz val="16"/>
        <color rgb="FFFF0000"/>
        <rFont val="Aptos Narrow"/>
        <family val="2"/>
        <scheme val="minor"/>
      </rPr>
      <t>(ÖDENEN VERGİ TUTARI / 0,1 FORMÜLÜ İLE HESAPLANACAK)</t>
    </r>
  </si>
  <si>
    <r>
      <t>Tam Mükellef Anonim Şirketlerin Yurtdışı İştirak Hisseleri Satış Kazançları</t>
    </r>
    <r>
      <rPr>
        <b/>
        <sz val="16"/>
        <color theme="1"/>
        <rFont val="Aptos Narrow"/>
        <family val="2"/>
        <scheme val="minor"/>
      </rPr>
      <t xml:space="preserve"> ( K.V.K. Mad. 5/1-c)</t>
    </r>
    <r>
      <rPr>
        <sz val="16"/>
        <color theme="1"/>
        <rFont val="Aptos Narrow"/>
        <family val="2"/>
        <scheme val="minor"/>
      </rPr>
      <t xml:space="preserve">  (VERGİ YÜKÜ % 10 UN ÜZERİNDE)</t>
    </r>
  </si>
  <si>
    <t>318-1</t>
  </si>
  <si>
    <t>318-2</t>
  </si>
  <si>
    <r>
      <t>Tam Mükellef Anonim Şirketlerin Yurtdışı İştirak Hisseleri Satış Kazançları</t>
    </r>
    <r>
      <rPr>
        <b/>
        <sz val="16"/>
        <color theme="1"/>
        <rFont val="Aptos Narrow"/>
        <family val="2"/>
        <scheme val="minor"/>
      </rPr>
      <t xml:space="preserve"> ( K.V.K. Mad. 5/1-c)</t>
    </r>
    <r>
      <rPr>
        <sz val="16"/>
        <color theme="1"/>
        <rFont val="Aptos Narrow"/>
        <family val="2"/>
        <scheme val="minor"/>
      </rPr>
      <t xml:space="preserve">  (VERGİ YÜKÜ % 10 UN ALTINDA) (%10 un ALTINDA VERGİ YÜKÜ TAŞIYAN-  TAŞIDIĞI VERGİ YÜKÜNE TEKABÜL EDEN KAZANÇ TUTARI) </t>
    </r>
    <r>
      <rPr>
        <sz val="16"/>
        <color rgb="FFFF0000"/>
        <rFont val="Aptos Narrow"/>
        <family val="2"/>
        <scheme val="minor"/>
      </rPr>
      <t>(ÖDENEN VERGİ TUTARI / 0,1 FORMÜLÜ İLE HESAPLANACAK)</t>
    </r>
  </si>
  <si>
    <r>
      <rPr>
        <b/>
        <sz val="12"/>
        <color rgb="FFFF0000"/>
        <rFont val="Times New Roman"/>
        <family val="1"/>
      </rPr>
      <t xml:space="preserve">20. </t>
    </r>
    <r>
      <rPr>
        <sz val="12"/>
        <rFont val="Times New Roman"/>
        <family val="1"/>
      </rPr>
      <t xml:space="preserve">"Ekler"   kulakçığı   "Teknoloji   Geliştirme   Bölgelerinde   Elde   Edilen   Kazançlar"
</t>
    </r>
    <r>
      <rPr>
        <sz val="12"/>
        <rFont val="Times New Roman"/>
        <family val="1"/>
      </rPr>
      <t>tablosunda  bulunan  "Teknoloji  Geliştirme  Bölgesi"  sütununda  yer  alan  155  kodlu "Kocaeli Muallimköy Teknoloji Geliştirme Bölgesi" satırı kaldırılmıştır.</t>
    </r>
  </si>
  <si>
    <r>
      <rPr>
        <sz val="12"/>
        <rFont val="Times New Roman"/>
        <family val="1"/>
      </rPr>
      <t>İstanbul</t>
    </r>
  </si>
  <si>
    <r>
      <rPr>
        <sz val="12"/>
        <rFont val="Times New Roman"/>
        <family val="1"/>
      </rPr>
      <t>Boğaziçi Üniversitesi Kandilli Teknoloji Geliştirme Üniversitesi</t>
    </r>
  </si>
  <si>
    <r>
      <rPr>
        <sz val="12"/>
        <rFont val="Times New Roman"/>
        <family val="1"/>
      </rPr>
      <t>Aksaray</t>
    </r>
  </si>
  <si>
    <r>
      <rPr>
        <sz val="12"/>
        <rFont val="Times New Roman"/>
        <family val="1"/>
      </rPr>
      <t>Aksaray Üniversitesi Teknoloji Geliştirme Üniversitesi</t>
    </r>
  </si>
  <si>
    <r>
      <rPr>
        <b/>
        <sz val="12"/>
        <rFont val="Times New Roman"/>
        <family val="1"/>
      </rPr>
      <t>İl</t>
    </r>
  </si>
  <si>
    <r>
      <rPr>
        <b/>
        <sz val="12"/>
        <rFont val="Times New Roman"/>
        <family val="1"/>
      </rPr>
      <t>Bölge Adı</t>
    </r>
  </si>
  <si>
    <r>
      <rPr>
        <b/>
        <sz val="12"/>
        <color rgb="FFFF0000"/>
        <rFont val="Times New Roman"/>
        <family val="1"/>
      </rPr>
      <t xml:space="preserve">19. </t>
    </r>
    <r>
      <rPr>
        <sz val="12"/>
        <rFont val="Times New Roman"/>
        <family val="1"/>
      </rPr>
      <t>"Ekler"   kulakçığı   "Teknoloji   Geliştirme   Bölgelerinde   Elde   Edilen   Kazançlar" tablosunda bulunan "Teknoloji Geliştirme Bölgesi" sütununa aşağıda yer alan Teknoloji Geliştirme Bölgeleri eklenmiştir.</t>
    </r>
  </si>
  <si>
    <r>
      <rPr>
        <sz val="12"/>
        <rFont val="Symbol"/>
        <family val="1"/>
      </rPr>
      <t></t>
    </r>
    <r>
      <rPr>
        <sz val="12"/>
        <rFont val="Times New Roman"/>
        <family val="1"/>
      </rPr>
      <t xml:space="preserve">  3388 sayılı Türk Silahlı Kuvvetlerini Güçlendirme Vakfı Kanununa Göre Yapılan Bağış ve Yardımlar,
</t>
    </r>
    <r>
      <rPr>
        <sz val="12"/>
        <rFont val="Symbol"/>
        <family val="1"/>
      </rPr>
      <t></t>
    </r>
    <r>
      <rPr>
        <sz val="12"/>
        <rFont val="Times New Roman"/>
        <family val="1"/>
      </rPr>
      <t xml:space="preserve">  3713 sayılı Terörle Mücadele Kanununa Göre Yapılan Bağışlar,
</t>
    </r>
    <r>
      <rPr>
        <sz val="12"/>
        <rFont val="Symbol"/>
        <family val="1"/>
      </rPr>
      <t></t>
    </r>
    <r>
      <rPr>
        <sz val="12"/>
        <rFont val="Times New Roman"/>
        <family val="1"/>
      </rPr>
      <t xml:space="preserve">  4122  sayılı  Milli  Ağaçlandırma  ve  Erozyon  Kontrolü  Seferberlik  Kanununa  Göre Kurulan Ormanlarda, Ağaçlandırma, Bakım ve Koruma Masrafları,
</t>
    </r>
    <r>
      <rPr>
        <sz val="12"/>
        <rFont val="Symbol"/>
        <family val="1"/>
      </rPr>
      <t></t>
    </r>
    <r>
      <rPr>
        <sz val="12"/>
        <rFont val="Times New Roman"/>
        <family val="1"/>
      </rPr>
      <t xml:space="preserve">  5434  sayılı  Türkiye  Cumhuriyeti  Emekli  Sandığı  Kanununa  Göre Yapılan  Bağış  ve Yardımlar,   -6569   sayılı   Türkiye   Sağlık   Enstitüleri   Başkanlığına   İlişkin   Bazı Düzenlemeler  ile   Bazı   Kanun   ve   Kanun   Hükmünde   Kararnamelerde   Değişiklik Yapılmasına Dair Kanuna Göre Yapılan Bağış ve Yardımlar,
</t>
    </r>
    <r>
      <rPr>
        <sz val="12"/>
        <rFont val="Symbol"/>
        <family val="1"/>
      </rPr>
      <t></t>
    </r>
    <r>
      <rPr>
        <sz val="12"/>
        <rFont val="Times New Roman"/>
        <family val="1"/>
      </rPr>
      <t xml:space="preserve">  6546  sayılı  Çanakkale  Savaşları  Gelibolu Tarihi Alanı  Hakkında  Bazı  Düzenlemeler Yapılmasına Dair Kanuna Göre Yapılan Bağış ve Yardımlar ile Sponsorluk Harcamaları,
</t>
    </r>
    <r>
      <rPr>
        <sz val="12"/>
        <rFont val="Symbol"/>
        <family val="1"/>
      </rPr>
      <t></t>
    </r>
    <r>
      <rPr>
        <sz val="12"/>
        <rFont val="Times New Roman"/>
        <family val="1"/>
      </rPr>
      <t xml:space="preserve">  7034 sayılı Türk-Japon Bilim ve Teknoloji Üniversitesinin Kuruluşu Hakkında Kanuna Göre Yapılan Bağış ve Yardımlar,
</t>
    </r>
    <r>
      <rPr>
        <sz val="12"/>
        <rFont val="Symbol"/>
        <family val="1"/>
      </rPr>
      <t></t>
    </r>
    <r>
      <rPr>
        <sz val="12"/>
        <rFont val="Times New Roman"/>
        <family val="1"/>
      </rPr>
      <t xml:space="preserve">  7430  sayılı  Antalya  Diplomasi  Forumu  Vakfı  Kanununa  Göre  Yapılan  Bağış  ve Yardımlar,
</t>
    </r>
    <r>
      <rPr>
        <sz val="12"/>
        <rFont val="Symbol"/>
        <family val="1"/>
      </rPr>
      <t></t>
    </r>
    <r>
      <rPr>
        <sz val="12"/>
        <rFont val="Times New Roman"/>
        <family val="1"/>
      </rPr>
      <t xml:space="preserve">  7439 sayılı Türk Arkeoloji ve Kültürel Miras Vakfı Kanununa Göre Yapılan Bağış ve Yardımlar,
</t>
    </r>
    <r>
      <rPr>
        <sz val="12"/>
        <rFont val="Symbol"/>
        <family val="1"/>
      </rPr>
      <t></t>
    </r>
    <r>
      <rPr>
        <sz val="12"/>
        <rFont val="Times New Roman"/>
        <family val="1"/>
      </rPr>
      <t xml:space="preserve">  7512 sayılı Dışişleri Teşkilatını Güçlendirme Vakfı Kanununa Göre Yapılan Bağış ve Yardımlar</t>
    </r>
  </si>
  <si>
    <r>
      <rPr>
        <b/>
        <sz val="12"/>
        <color rgb="FFFF0000"/>
        <rFont val="Times New Roman"/>
        <family val="1"/>
      </rPr>
      <t xml:space="preserve">13. </t>
    </r>
    <r>
      <rPr>
        <sz val="12"/>
        <rFont val="Times New Roman"/>
        <family val="1"/>
      </rPr>
      <t xml:space="preserve">"Matrah Bildirimi/KVK 32/A Mad. Kapsamında İndirimli Kurumlar Vergisine (Geçici vergiye)  Tabi  Matrah"  satırında  yer  alan  tutar  üzerinden  </t>
    </r>
    <r>
      <rPr>
        <sz val="12"/>
        <color rgb="FFFF0000"/>
        <rFont val="Times New Roman"/>
        <family val="1"/>
      </rPr>
      <t xml:space="preserve">alınmayan  geçici  verginin </t>
    </r>
    <r>
      <rPr>
        <sz val="12"/>
        <rFont val="Times New Roman"/>
        <family val="1"/>
      </rPr>
      <t xml:space="preserve">"Yurt İçi Asgari Geçici Vergi" kulakçığında yer alan tablodaki "KVK'nın 32/A Mad. Kapsamında Alınmayan Vergi (o)" satırına bilgi girişi yapılabilmektedir.
</t>
    </r>
    <r>
      <rPr>
        <b/>
        <sz val="12"/>
        <color rgb="FFFF0000"/>
        <rFont val="Times New Roman"/>
        <family val="1"/>
      </rPr>
      <t xml:space="preserve">14. </t>
    </r>
    <r>
      <rPr>
        <sz val="12"/>
        <rFont val="Times New Roman"/>
        <family val="1"/>
      </rPr>
      <t xml:space="preserve">"Matrah Bildirimi/KVK 32/8 Mad. Kapsamında Kurumlar Vergisine (Geçici vergiye) Tabi  Matrah"  satırında  yer  alan  tutar  üzerinden  </t>
    </r>
    <r>
      <rPr>
        <sz val="12"/>
        <color rgb="FFFF0000"/>
        <rFont val="Times New Roman"/>
        <family val="1"/>
      </rPr>
      <t xml:space="preserve">alınmayan  geçici  verginin  </t>
    </r>
    <r>
      <rPr>
        <sz val="12"/>
        <rFont val="Times New Roman"/>
        <family val="1"/>
      </rPr>
      <t xml:space="preserve">"Yurt  İçi Asgari Geçici Vergi" kulakçığında yer alan tablodaki "KVK'nın 32/8 Mad. Kapsamında Alınmayan Vergi (ö)" satırına </t>
    </r>
    <r>
      <rPr>
        <b/>
        <sz val="12"/>
        <rFont val="Times New Roman"/>
        <family val="1"/>
      </rPr>
      <t xml:space="preserve">otomatik </t>
    </r>
    <r>
      <rPr>
        <sz val="12"/>
        <rFont val="Times New Roman"/>
        <family val="1"/>
      </rPr>
      <t xml:space="preserve">aktarımı sağlanacaktır.
</t>
    </r>
    <r>
      <rPr>
        <b/>
        <sz val="12"/>
        <color rgb="FFFF0000"/>
        <rFont val="Times New Roman"/>
        <family val="1"/>
      </rPr>
      <t xml:space="preserve">15. </t>
    </r>
    <r>
      <rPr>
        <sz val="12"/>
        <rFont val="Times New Roman"/>
        <family val="1"/>
      </rPr>
      <t xml:space="preserve">"Matrah Bildirimi/KVK 32/7 Mad. Kapsamında Kurumlar Vergisine (Geçici vergiye) Tabi  Matrah"  satırında  yer  alan  tutar  üzerinden  </t>
    </r>
    <r>
      <rPr>
        <sz val="12"/>
        <color rgb="FFFF0000"/>
        <rFont val="Times New Roman"/>
        <family val="1"/>
      </rPr>
      <t xml:space="preserve">alınmayan  geçici  verginin  </t>
    </r>
    <r>
      <rPr>
        <sz val="12"/>
        <rFont val="Times New Roman"/>
        <family val="1"/>
      </rPr>
      <t xml:space="preserve">"Yurt  İçi Asgari Geçici Vergi" kulakçığında yer alan tablodaki "KVK'nın 32/7 Mad. Kapsamında Alınmayan Vergi (p)" satırına </t>
    </r>
    <r>
      <rPr>
        <b/>
        <sz val="12"/>
        <rFont val="Times New Roman"/>
        <family val="1"/>
      </rPr>
      <t xml:space="preserve">otomatik </t>
    </r>
    <r>
      <rPr>
        <sz val="12"/>
        <rFont val="Times New Roman"/>
        <family val="1"/>
      </rPr>
      <t xml:space="preserve">aktarımı sağlanacaktır.
</t>
    </r>
    <r>
      <rPr>
        <b/>
        <sz val="12"/>
        <color rgb="FFFF0000"/>
        <rFont val="Times New Roman"/>
        <family val="1"/>
      </rPr>
      <t xml:space="preserve">16. </t>
    </r>
    <r>
      <rPr>
        <sz val="12"/>
        <rFont val="Times New Roman"/>
        <family val="1"/>
      </rPr>
      <t xml:space="preserve">"Yurt İçi Asgari Geçici Vergi" kulakçığında yer alan tablodaki "Yurt İçi Asgari Geçici Vergi (r)" satırında yer alan tutarın beyannamenin "Vergi Bildirimi/ Hesaplanan Yurt İçi Asgari Geçici Vergi" satırına </t>
    </r>
    <r>
      <rPr>
        <b/>
        <sz val="12"/>
        <rFont val="Times New Roman"/>
        <family val="1"/>
      </rPr>
      <t xml:space="preserve">otomatik </t>
    </r>
    <r>
      <rPr>
        <sz val="12"/>
        <rFont val="Times New Roman"/>
        <family val="1"/>
      </rPr>
      <t xml:space="preserve">aktarımı sağlanacaktır.
</t>
    </r>
    <r>
      <rPr>
        <b/>
        <sz val="12"/>
        <color rgb="FFFF0000"/>
        <rFont val="Times New Roman"/>
        <family val="1"/>
      </rPr>
      <t xml:space="preserve">17. </t>
    </r>
    <r>
      <rPr>
        <sz val="12"/>
        <rFont val="Times New Roman"/>
        <family val="1"/>
      </rPr>
      <t xml:space="preserve">193 sayılı Gelir Vergisi Kanununun “Hasılat esaslı kazanç tespiti” başlıklı 113 üncü maddesine  göre hasılat  esasına  göre vergilendirilen  kurumlar vergisi  mükelleflerinin buna ilişkin kazançları, yurt içi asgari geçici vergi uygulamasında kıyaslamaya dahil edilmeyecektir.
</t>
    </r>
    <r>
      <rPr>
        <b/>
        <sz val="12"/>
        <color rgb="FFFF0000"/>
        <rFont val="Times New Roman"/>
        <family val="1"/>
      </rPr>
      <t xml:space="preserve">18. </t>
    </r>
    <r>
      <rPr>
        <sz val="12"/>
        <rFont val="Times New Roman"/>
        <family val="1"/>
      </rPr>
      <t xml:space="preserve">"Matrah Bildirimi" kulakçığının "Kazancın Bulunması Halinde İndirilecek İstisna ve İndirimler" bölümüne aşağıdaki satırlar eklenmiştir.
</t>
    </r>
    <r>
      <rPr>
        <sz val="12"/>
        <rFont val="Symbol"/>
        <family val="1"/>
      </rPr>
      <t></t>
    </r>
    <r>
      <rPr>
        <sz val="12"/>
        <rFont val="Times New Roman"/>
        <family val="1"/>
      </rPr>
      <t xml:space="preserve">  222 sayılı İlköğretim ve Eğitim Kanununa Yapılan Göre Bağışlar,
</t>
    </r>
    <r>
      <rPr>
        <sz val="12"/>
        <rFont val="Symbol"/>
        <family val="1"/>
      </rPr>
      <t></t>
    </r>
    <r>
      <rPr>
        <sz val="12"/>
        <rFont val="Times New Roman"/>
        <family val="1"/>
      </rPr>
      <t xml:space="preserve">  278   sayılı   Türkiye   Bilimsel   ve   Teknolojik   Araştırma   Kurumu   ile   İlgili   Bazı Düzenlemeler Hakkında Kanununa Yapılan Göre Bağışlar,
</t>
    </r>
    <r>
      <rPr>
        <sz val="12"/>
        <rFont val="Symbol"/>
        <family val="1"/>
      </rPr>
      <t></t>
    </r>
    <r>
      <rPr>
        <sz val="12"/>
        <rFont val="Times New Roman"/>
        <family val="1"/>
      </rPr>
      <t xml:space="preserve">  2547 sayılı Yükseköğretim Kanununa Göre Yapılan Bağış ve Yardımlar,
</t>
    </r>
    <r>
      <rPr>
        <sz val="12"/>
        <rFont val="Symbol"/>
        <family val="1"/>
      </rPr>
      <t></t>
    </r>
    <r>
      <rPr>
        <sz val="12"/>
        <rFont val="Times New Roman"/>
        <family val="1"/>
      </rPr>
      <t xml:space="preserve">  2828 sayılı Sosyal Hizmetler Kanununa Göre Yapılan Bağışlar,
</t>
    </r>
    <r>
      <rPr>
        <sz val="12"/>
        <rFont val="Symbol"/>
        <family val="1"/>
      </rPr>
      <t></t>
    </r>
    <r>
      <rPr>
        <sz val="12"/>
        <rFont val="Times New Roman"/>
        <family val="1"/>
      </rPr>
      <t xml:space="preserve">  2876 sayılı Atatürk Kültür, Dil ve Tarih Yüksek Kurumu Kanununa Göre Yapılan Bağış ve Yardımlar,
</t>
    </r>
    <r>
      <rPr>
        <sz val="12"/>
        <rFont val="Symbol"/>
        <family val="1"/>
      </rPr>
      <t></t>
    </r>
    <r>
      <rPr>
        <sz val="12"/>
        <rFont val="Times New Roman"/>
        <family val="1"/>
      </rPr>
      <t xml:space="preserve">  3294 sayılı Sosyal Yardımlaşma ve Dayanışmayı Teşvik Kanununa Göre Yapılan Bağış ve Yardımlar,</t>
    </r>
  </si>
  <si>
    <r>
      <rPr>
        <b/>
        <sz val="12"/>
        <color rgb="FFFF0000"/>
        <rFont val="Times New Roman"/>
        <family val="1"/>
      </rPr>
      <t xml:space="preserve">12. </t>
    </r>
    <r>
      <rPr>
        <sz val="12"/>
        <rFont val="Times New Roman"/>
        <family val="1"/>
      </rPr>
      <t xml:space="preserve">"Matrah Bildirimi/KVK 32/6 Mad. Kapsamında en az %20 oranında ve ilk defa halka arz  edilen  şirket  misiniz?" sorusuna "Evet" cevabı  veren  mükellefler  için  </t>
    </r>
    <r>
      <rPr>
        <sz val="12"/>
        <color rgb="FFFF0000"/>
        <rFont val="Times New Roman"/>
        <family val="1"/>
      </rPr>
      <t xml:space="preserve">alınmayan geçici  verginin  </t>
    </r>
    <r>
      <rPr>
        <sz val="12"/>
        <rFont val="Times New Roman"/>
        <family val="1"/>
      </rPr>
      <t xml:space="preserve">"Yurt  İçi  Asgari  Geçici  Vergi"  kulakçığında  yer  alan  tablodaki "KVK'nın  32/6  Mad.  Kapsamında  Alınmayan  Vergi  (n)"  satırına  </t>
    </r>
    <r>
      <rPr>
        <b/>
        <sz val="12"/>
        <rFont val="Times New Roman"/>
        <family val="1"/>
      </rPr>
      <t xml:space="preserve">otomatik  </t>
    </r>
    <r>
      <rPr>
        <sz val="12"/>
        <rFont val="Times New Roman"/>
        <family val="1"/>
      </rPr>
      <t xml:space="preserve">aktarımı
</t>
    </r>
    <r>
      <rPr>
        <sz val="12"/>
        <rFont val="Times New Roman"/>
        <family val="1"/>
      </rPr>
      <t>sağlanacaktır.</t>
    </r>
  </si>
  <si>
    <r>
      <rPr>
        <sz val="12"/>
        <rFont val="Times New Roman"/>
        <family val="1"/>
      </rPr>
      <t>1/7/2005 tarihli ve 5378 sayılı Engelliler hakkında Kanuna göre korumalı işyeri indirimi (K.V.K. Mad. 10/1-h)</t>
    </r>
  </si>
  <si>
    <r>
      <rPr>
        <sz val="12"/>
        <rFont val="Times New Roman"/>
        <family val="1"/>
      </rPr>
      <t>Tasarım İndirimi (5746 s. Kanun Mad.3)</t>
    </r>
  </si>
  <si>
    <r>
      <rPr>
        <sz val="12"/>
        <rFont val="Times New Roman"/>
        <family val="1"/>
      </rPr>
      <t>Ar-Ge İndirimi (5746 s. Kanun Mad. 3/A)</t>
    </r>
  </si>
  <si>
    <r>
      <rPr>
        <sz val="12"/>
        <rFont val="Times New Roman"/>
        <family val="1"/>
      </rPr>
      <t>Ar-Ge İndirimi (5746 s. Kanun Mad. 3)</t>
    </r>
  </si>
  <si>
    <r>
      <rPr>
        <sz val="12"/>
        <rFont val="Times New Roman"/>
        <family val="1"/>
      </rPr>
      <t>Ar-Ge İndirimi (K.V.K. Mad. 10/1-a)</t>
    </r>
  </si>
  <si>
    <r>
      <rPr>
        <sz val="12"/>
        <rFont val="Times New Roman"/>
        <family val="1"/>
      </rPr>
      <t>Risturnler (K.V.K. Mad. 5/1-i)</t>
    </r>
  </si>
  <si>
    <r>
      <rPr>
        <b/>
        <sz val="12"/>
        <rFont val="Times New Roman"/>
        <family val="1"/>
      </rPr>
      <t>Açıklama</t>
    </r>
  </si>
  <si>
    <r>
      <rPr>
        <b/>
        <sz val="12"/>
        <rFont val="Times New Roman"/>
        <family val="1"/>
      </rPr>
      <t>Kod</t>
    </r>
  </si>
  <si>
    <r>
      <rPr>
        <b/>
        <sz val="12"/>
        <color rgb="FFFF0000"/>
        <rFont val="Times New Roman"/>
        <family val="1"/>
      </rPr>
      <t xml:space="preserve">11. </t>
    </r>
    <r>
      <rPr>
        <sz val="12"/>
        <rFont val="Times New Roman"/>
        <family val="1"/>
      </rPr>
      <t xml:space="preserve">"Matrah  Bildirimi/Kazancın  Bulunması  Halinde  İndirilecek  İstisna  ve  İndirimler"
</t>
    </r>
    <r>
      <rPr>
        <sz val="12"/>
        <rFont val="Times New Roman"/>
        <family val="1"/>
      </rPr>
      <t xml:space="preserve">bölümünde yer alan ve aşağıdaki tabloda belirtilen indirimlerin "Yurt İçi Asgari Geçici Vergi" kulakçığında bulunan tablodaki,
</t>
    </r>
    <r>
      <rPr>
        <sz val="12"/>
        <rFont val="Times New Roman"/>
        <family val="1"/>
      </rPr>
      <t xml:space="preserve">"Kazancın Bulunması Halinde İndirilecek İstisna ve İndirimler (Yurt içi asgari kurum geçici  vergisi  hesaplamasında  kurum  kazancından  düşülen  istisna  ve  indirimler)  (i)" satırına </t>
    </r>
    <r>
      <rPr>
        <b/>
        <sz val="12"/>
        <rFont val="Times New Roman"/>
        <family val="1"/>
      </rPr>
      <t xml:space="preserve">otomatik </t>
    </r>
    <r>
      <rPr>
        <sz val="12"/>
        <rFont val="Times New Roman"/>
        <family val="1"/>
      </rPr>
      <t>aktarımı sağlanacaktır.</t>
    </r>
  </si>
  <si>
    <r>
      <rPr>
        <b/>
        <sz val="12"/>
        <color rgb="FFFF0000"/>
        <rFont val="Times New Roman"/>
        <family val="1"/>
      </rPr>
      <t xml:space="preserve">10.  </t>
    </r>
    <r>
      <rPr>
        <sz val="12"/>
        <rFont val="Times New Roman"/>
        <family val="1"/>
      </rPr>
      <t xml:space="preserve">"Matrah  Bildirimi"  kulakçığında  bulunan  "Mahsup  Edilecek  Geçmiş  Yıl  Zararları" satırında yer alan tutar "Yurt İçi Asgari Geçici Vergi" kulakçığında bulunan tablodaki "Geçmiş Yıl Zararları (h)" satırına </t>
    </r>
    <r>
      <rPr>
        <b/>
        <sz val="12"/>
        <rFont val="Times New Roman"/>
        <family val="1"/>
      </rPr>
      <t xml:space="preserve">otomatik </t>
    </r>
    <r>
      <rPr>
        <sz val="12"/>
        <rFont val="Times New Roman"/>
        <family val="1"/>
      </rPr>
      <t>aktarımı sağlanacaktır.</t>
    </r>
  </si>
  <si>
    <r>
      <rPr>
        <sz val="12"/>
        <rFont val="Times New Roman"/>
        <family val="1"/>
      </rPr>
      <t>Yurt Dışı İnşaat Onarma, Montaj ve Teknik Hizmetlerden Sağlanan Kazançlar (K.V.K. Mad. 5/1-h)</t>
    </r>
  </si>
  <si>
    <r>
      <rPr>
        <sz val="12"/>
        <rFont val="Times New Roman"/>
        <family val="1"/>
      </rPr>
      <t>Yurtdışı Şube Kazançları (K.V.K. Mad. 5/1-g)</t>
    </r>
  </si>
  <si>
    <r>
      <rPr>
        <sz val="12"/>
        <rFont val="Times New Roman"/>
        <family val="1"/>
      </rPr>
      <t>Tam Mükellef Anonim Şirketlerin Yurtdışı İştirak Hisseleri Satış Kazançları (K.V.K. Mad. 5/1-c)</t>
    </r>
  </si>
  <si>
    <r>
      <rPr>
        <sz val="12"/>
        <rFont val="Times New Roman"/>
        <family val="1"/>
      </rPr>
      <t>Yurtdışı İştirak Kazançları (K.V.K. Mad. 5/1-b) (Ödenmiş sermayenin en az %50'sine sahip olunmak suretiyle iştirak edilen yurt dışı kurumlardan elde edilen ve %50'si istisna kapsamında olan kazançlar)</t>
    </r>
  </si>
  <si>
    <r>
      <rPr>
        <sz val="12"/>
        <rFont val="Times New Roman"/>
        <family val="1"/>
      </rPr>
      <t>Yurtdışı İştirak Kazançları (K.V.K. Mad. 5/1-b)</t>
    </r>
  </si>
  <si>
    <r>
      <rPr>
        <b/>
        <sz val="12"/>
        <rFont val="Times New Roman"/>
        <family val="1"/>
      </rPr>
      <t>İstisna Tür Açıklama</t>
    </r>
  </si>
  <si>
    <r>
      <rPr>
        <b/>
        <sz val="12"/>
        <rFont val="Times New Roman"/>
        <family val="1"/>
      </rPr>
      <t>Kodu</t>
    </r>
  </si>
  <si>
    <r>
      <rPr>
        <b/>
        <sz val="12"/>
        <color rgb="FFFF0000"/>
        <rFont val="Times New Roman"/>
        <family val="1"/>
      </rPr>
      <t xml:space="preserve">9.   </t>
    </r>
    <r>
      <rPr>
        <sz val="12"/>
        <rFont val="Times New Roman"/>
        <family val="1"/>
      </rPr>
      <t xml:space="preserve">"Matrah Bildirimi/Zarar Olsa Dahi İndirilecek İstisna ve İndirimler" bölümünde yer alan ve aşağıdaki tabloda belirtilen yurt dışı kaynaklı istisnalar,
</t>
    </r>
    <r>
      <rPr>
        <sz val="12"/>
        <rFont val="Times New Roman"/>
        <family val="1"/>
      </rPr>
      <t xml:space="preserve">"Yurt İçi Asgari Geçici Vergi" kulakçığında bulunan tablodaki "Yurt dışı kaynaklı
</t>
    </r>
    <r>
      <rPr>
        <sz val="12"/>
        <rFont val="Times New Roman"/>
        <family val="1"/>
      </rPr>
      <t>istisnalar (f)" satırına seçenekli olarak eklenmiştir. Söz konusu satırlara bilgi girişi yapılabilmektedir.</t>
    </r>
  </si>
  <si>
    <r>
      <rPr>
        <sz val="12"/>
        <rFont val="Times New Roman"/>
        <family val="1"/>
      </rPr>
      <t>Teknoloji Geliştirme Bölgelerinde Elde Edilen Kazançlar (Yönetici Şirketler)</t>
    </r>
  </si>
  <si>
    <r>
      <rPr>
        <sz val="12"/>
        <rFont val="Times New Roman"/>
        <family val="1"/>
      </rPr>
      <t>Türk Uluslararası Gemi Siciline Kayıtlı Gemilerin İşletilmesinden Ve Devrinden Sağlanan Kazançlar</t>
    </r>
  </si>
  <si>
    <r>
      <rPr>
        <sz val="12"/>
        <rFont val="Times New Roman"/>
        <family val="1"/>
      </rPr>
      <t>Teknoloji Geliştirme Bölgelerinde Elde Edilen Kazançlar</t>
    </r>
  </si>
  <si>
    <r>
      <rPr>
        <sz val="12"/>
        <rFont val="Times New Roman"/>
        <family val="1"/>
      </rPr>
      <t>Serbest Bölgelerde Elde Edilen Kazançlar</t>
    </r>
  </si>
  <si>
    <r>
      <rPr>
        <sz val="12"/>
        <rFont val="Times New Roman"/>
        <family val="1"/>
      </rPr>
      <t>Kira Sertifikası İhracı Amacıyla Varlık ve Hakların Satışından Doğan Kazançlarda İstisna (K.V.K. Mad. 5/1-k) (Diğer)</t>
    </r>
  </si>
  <si>
    <r>
      <rPr>
        <sz val="12"/>
        <rFont val="Times New Roman"/>
        <family val="1"/>
      </rPr>
      <t>Kira Sertifikası İhracı Amacıyla Varlık ve Hakların Satışından Doğan Kazançlarda İstisna (K.V.K. Mad. 5/1-k) (Taşınmazlar)</t>
    </r>
  </si>
  <si>
    <r>
      <rPr>
        <sz val="12"/>
        <rFont val="Times New Roman"/>
        <family val="1"/>
      </rPr>
      <t>Kira Sertifikası İhracı Amacıyla Varlık ve Hakların Satışından Doğan Kazançlarda İstisna (K.V.K. Mad. 5/1-k) (Taşınırlar)</t>
    </r>
  </si>
  <si>
    <r>
      <rPr>
        <sz val="12"/>
        <rFont val="Times New Roman"/>
        <family val="1"/>
      </rPr>
      <t>Sat-Kirala-Geri Al İşlemlerine Yönelik Kazanç İstisnası (K.V.K. Mad. 5/1-j)(Diğer)</t>
    </r>
  </si>
  <si>
    <r>
      <rPr>
        <sz val="12"/>
        <rFont val="Times New Roman"/>
        <family val="1"/>
      </rPr>
      <t>Sat-Kirala-Geri Al İşlemlerine Yönelik Kazanç İstisnası (K.V.K. Mad. 5/1-j)(Taşınmazlar)</t>
    </r>
  </si>
  <si>
    <r>
      <rPr>
        <sz val="12"/>
        <rFont val="Times New Roman"/>
        <family val="1"/>
      </rPr>
      <t>Sat-Kirala-Geri Al İşlemlerine Yönelik Kazanç İstisnası (K.V.K. Mad. 5/1-j) (Taşınırlar)</t>
    </r>
  </si>
  <si>
    <r>
      <rPr>
        <sz val="12"/>
        <rFont val="Times New Roman"/>
        <family val="1"/>
      </rPr>
      <t>Yatırım Fon ve Ortaklığı Portföy İşletmeciliği Kazancı (Taşınmazlardan elde edilen kazançlar hariç) (K.V.K. Mad. 5/1-d)</t>
    </r>
  </si>
  <si>
    <r>
      <rPr>
        <sz val="12"/>
        <rFont val="Times New Roman"/>
        <family val="1"/>
      </rPr>
      <t>Emisyon Primi Kazancı (K.V.K. Mad. 5/1-ç)</t>
    </r>
  </si>
  <si>
    <r>
      <rPr>
        <sz val="12"/>
        <rFont val="Times New Roman"/>
        <family val="1"/>
      </rPr>
      <t>İştirak Kazançları İstisnası (K.V.K. Mad. 5/1-a) /(K.V.K. Mad. 13'den kaynaklanan)</t>
    </r>
  </si>
  <si>
    <r>
      <rPr>
        <sz val="12"/>
        <rFont val="Times New Roman"/>
        <family val="1"/>
      </rPr>
      <t>İştirak Kazançları İstisnası (K.V.K. Mad. 5/1-a) /(K.V.K. Mad. 12'den kaynaklanan)</t>
    </r>
  </si>
  <si>
    <r>
      <rPr>
        <sz val="12"/>
        <rFont val="Times New Roman"/>
        <family val="1"/>
      </rPr>
      <t>İştirak Kazançları (K.V.K. Mad. 5/1-a-5) (GSYF, GYO'lar ve diğer yatırım fonlarına katılma paylarının değerlenmesinden kaynaklanan değer artış kazançları)</t>
    </r>
  </si>
  <si>
    <r>
      <rPr>
        <sz val="12"/>
        <rFont val="Times New Roman"/>
        <family val="1"/>
      </rPr>
      <t>İştirak Kazançları (K.V.K. Mad. 5/1-a-4) (Diğer fonlardan)</t>
    </r>
  </si>
  <si>
    <r>
      <rPr>
        <sz val="12"/>
        <rFont val="Times New Roman"/>
        <family val="1"/>
      </rPr>
      <t>İştirak Kazançları (K.V.K. Mad. 5/1-a-3) (GSYF ve GSYO'lardan)</t>
    </r>
  </si>
  <si>
    <r>
      <rPr>
        <sz val="12"/>
        <rFont val="Times New Roman"/>
        <family val="1"/>
      </rPr>
      <t>İştirak Kazançları (K.V.K. Mad. 5/1-a-1-2) (Tam mükellef kurumlardan)</t>
    </r>
  </si>
  <si>
    <r>
      <rPr>
        <b/>
        <sz val="12"/>
        <color rgb="FFFF0000"/>
        <rFont val="Times New Roman"/>
        <family val="1"/>
      </rPr>
      <t xml:space="preserve">8.   </t>
    </r>
    <r>
      <rPr>
        <sz val="12"/>
        <rFont val="Times New Roman"/>
        <family val="1"/>
      </rPr>
      <t xml:space="preserve">"Matrah Bildirimi/Zarar Olsa Dahi İndirilecek İstisna ve İndirimler" bölümünde yer alan ve aşağıdaki tabloda belirtilen istisnaların,
</t>
    </r>
    <r>
      <rPr>
        <sz val="12"/>
        <rFont val="Times New Roman"/>
        <family val="1"/>
      </rPr>
      <t xml:space="preserve">"Yurt İçi Asgari Geçici Vergi" kulakçığında bulunan tablodaki "Zarar Olsa Dahi İndirilecek İstisna ve İndirimler (Yurt içi asgari kurum geçici vergi hesaplamasında kurum kazancından düşülen istisna ve indirimler) (e)" satırına </t>
    </r>
    <r>
      <rPr>
        <b/>
        <sz val="12"/>
        <rFont val="Times New Roman"/>
        <family val="1"/>
      </rPr>
      <t xml:space="preserve">otomatik </t>
    </r>
    <r>
      <rPr>
        <sz val="12"/>
        <rFont val="Times New Roman"/>
        <family val="1"/>
      </rPr>
      <t>aktarımı sağlanacaktır.</t>
    </r>
  </si>
  <si>
    <r>
      <rPr>
        <sz val="12"/>
        <rFont val="Symbol"/>
        <family val="1"/>
      </rPr>
      <t></t>
    </r>
    <r>
      <rPr>
        <sz val="12"/>
        <rFont val="Times New Roman"/>
        <family val="1"/>
      </rPr>
      <t xml:space="preserve">  Diğer indirimler ve istisnalar (g)"
</t>
    </r>
    <r>
      <rPr>
        <sz val="12"/>
        <rFont val="Times New Roman"/>
        <family val="1"/>
      </rPr>
      <t xml:space="preserve">satırlarında yer alan tutarların toplamının aynı tablonun      </t>
    </r>
    <r>
      <rPr>
        <b/>
        <sz val="12"/>
        <rFont val="Times New Roman"/>
        <family val="1"/>
      </rPr>
      <t xml:space="preserve">"Zarar Olsa Dahi İndirilecek İstisna ve İndirimler Toplamı (d)" </t>
    </r>
    <r>
      <rPr>
        <sz val="12"/>
        <rFont val="Times New Roman"/>
        <family val="1"/>
      </rPr>
      <t xml:space="preserve">satırına </t>
    </r>
    <r>
      <rPr>
        <b/>
        <sz val="12"/>
        <rFont val="Times New Roman"/>
        <family val="1"/>
      </rPr>
      <t xml:space="preserve">otomatik </t>
    </r>
    <r>
      <rPr>
        <sz val="12"/>
        <rFont val="Times New Roman"/>
        <family val="1"/>
      </rPr>
      <t xml:space="preserve">aktarımı sağlanacaktır.
</t>
    </r>
    <r>
      <rPr>
        <sz val="12"/>
        <color rgb="FFFF0000"/>
        <rFont val="Times New Roman"/>
        <family val="1"/>
      </rPr>
      <t xml:space="preserve">6.2. </t>
    </r>
    <r>
      <rPr>
        <sz val="12"/>
        <rFont val="Times New Roman"/>
        <family val="1"/>
      </rPr>
      <t xml:space="preserve">"Yurt İçi Asgari Geçici Vergi" kulakçığında bulunan tablodaki "Diğer indirimler (j)" satırına bilgi girişi yapılabilmektedir.
</t>
    </r>
    <r>
      <rPr>
        <sz val="12"/>
        <rFont val="Times New Roman"/>
        <family val="1"/>
      </rPr>
      <t xml:space="preserve">Ayrıca tablodaki,
</t>
    </r>
    <r>
      <rPr>
        <sz val="12"/>
        <rFont val="Symbol"/>
        <family val="1"/>
      </rPr>
      <t></t>
    </r>
    <r>
      <rPr>
        <sz val="12"/>
        <rFont val="Times New Roman"/>
        <family val="1"/>
      </rPr>
      <t xml:space="preserve">  "Kazancın bulunması halinde indirilecek istisna ve indirimler (Yurt içi asgari kurum geçici vergi hesaplamasında kurum kazancından düşülen istisna ve indirimler) (i),
</t>
    </r>
    <r>
      <rPr>
        <sz val="12"/>
        <rFont val="Symbol"/>
        <family val="1"/>
      </rPr>
      <t></t>
    </r>
    <r>
      <rPr>
        <sz val="12"/>
        <rFont val="Times New Roman"/>
        <family val="1"/>
      </rPr>
      <t xml:space="preserve">  Diğer indirimler (j)" satırlarında yer alan tutarların toplamı aynı tablonun
</t>
    </r>
    <r>
      <rPr>
        <sz val="12"/>
        <rFont val="Times New Roman"/>
        <family val="1"/>
      </rPr>
      <t xml:space="preserve">"Kazancın Bulunması Halinde İndirilecek İstisna ve İndirimler Toplamı (ı)" [ı= (i+j)] satırına </t>
    </r>
    <r>
      <rPr>
        <b/>
        <sz val="12"/>
        <rFont val="Times New Roman"/>
        <family val="1"/>
      </rPr>
      <t xml:space="preserve">otomatik </t>
    </r>
    <r>
      <rPr>
        <sz val="12"/>
        <rFont val="Times New Roman"/>
        <family val="1"/>
      </rPr>
      <t xml:space="preserve">aktarımı sağlanacaktır.
</t>
    </r>
    <r>
      <rPr>
        <sz val="12"/>
        <color rgb="FFFF0000"/>
        <rFont val="Times New Roman"/>
        <family val="1"/>
      </rPr>
      <t xml:space="preserve">6.3. </t>
    </r>
    <r>
      <rPr>
        <sz val="12"/>
        <rFont val="Times New Roman"/>
        <family val="1"/>
      </rPr>
      <t xml:space="preserve">"Yurt İçi Asgari Geçici Vergi" kulakçığında bulunan tablodaki "Kurum Geçici Vergi Matrahı" satırına gelecek olan tutarın %10'unun aynı tablonun "(m) İndirim Öncesi Asgari Geçici Vergi [Matrah (l) x %10]" satırına </t>
    </r>
    <r>
      <rPr>
        <b/>
        <sz val="12"/>
        <rFont val="Times New Roman"/>
        <family val="1"/>
      </rPr>
      <t xml:space="preserve">otomatik </t>
    </r>
    <r>
      <rPr>
        <sz val="12"/>
        <rFont val="Times New Roman"/>
        <family val="1"/>
      </rPr>
      <t xml:space="preserve">aktarımı sağlanacaktır.
</t>
    </r>
    <r>
      <rPr>
        <sz val="12"/>
        <color rgb="FFFF0000"/>
        <rFont val="Times New Roman"/>
        <family val="1"/>
      </rPr>
      <t xml:space="preserve">Dipnot 1. </t>
    </r>
    <r>
      <rPr>
        <sz val="12"/>
        <rFont val="Times New Roman"/>
        <family val="1"/>
      </rPr>
      <t xml:space="preserve">%10 ve üzeri vergi yükü taşıyan yurt dışı kaynaklı istisna kazançlar üzerinden hali hazırda %10 vergi hesaplanmış olduğundan, asgari vergi hesaplamasında bu istisna kazançların düşülmesi gerekmekte olup bu tutarlar "Yurt dışı kaynaklı istisnalar" satırına yazılacaktır. Öte yandan,  %10  vergi  yükü  taşımayan  yurt  dışı  kaynaklı  istisna  kazançların  ise,  taşıdığı  vergi yüküne isabet eden kazanç kısmı asgari vergi matrahından düşülebileceğinden, bu tutarlar "Yurt dışı kaynaklı istisnalar" satırına yazılacaktır. (1 seri no.lu KVGT'nin "32.5.6. Yurt içi asgari kurumlar vergisi hesaplamasında kurum kazancından düşülmeyen istisna ve indirimler" başlıklı bölümünde yer alan Örnek 8'e bakınız.)
</t>
    </r>
    <r>
      <rPr>
        <sz val="12"/>
        <color rgb="FFFF0000"/>
        <rFont val="Times New Roman"/>
        <family val="1"/>
      </rPr>
      <t xml:space="preserve">Dipnot  2.  </t>
    </r>
    <r>
      <rPr>
        <sz val="12"/>
        <rFont val="Times New Roman"/>
        <family val="1"/>
      </rPr>
      <t xml:space="preserve">2/8/2024  tarihinden  sonra  (bu  tarih  dahil)  yeni  alınan  yatırım  teşvik  belgeleri kapsamında  KVK'nın  32/A  maddesi  hükmüne  istinaden  ilgili  hesap  döneminde  alınmayan vergi,  hesaplanan  asgari  geçici  vergiden  düşülemeyeceğinden  "KVK'nın  32/A  Mad.  Göre Alınmayan Vergi" satırına yazılmayacaktır.
</t>
    </r>
    <r>
      <rPr>
        <sz val="12"/>
        <color rgb="FFFF0000"/>
        <rFont val="Times New Roman"/>
        <family val="1"/>
      </rPr>
      <t xml:space="preserve">Dipnot 3. </t>
    </r>
    <r>
      <rPr>
        <sz val="12"/>
        <rFont val="Times New Roman"/>
        <family val="1"/>
      </rPr>
      <t xml:space="preserve">Yurt içi asgari geçici vergi hesaplaması yapılırken 1 seri no.lu KVGT'nin "32.5. Yurt içi asgari kurumlar vergisi" başlıklı bölümde yer alan açıklamalardan ve örneklerden yararlanabilirsiniz.
</t>
    </r>
    <r>
      <rPr>
        <b/>
        <sz val="12"/>
        <color rgb="FFFF0000"/>
        <rFont val="Times New Roman"/>
        <family val="1"/>
      </rPr>
      <t xml:space="preserve">7.    </t>
    </r>
    <r>
      <rPr>
        <sz val="12"/>
        <rFont val="Times New Roman"/>
        <family val="1"/>
      </rPr>
      <t>"Matrah  Bildirimi"  kulakçığında   "Ticari  Bilanço  Karı,  Ticari  Bilanço  Zararı,  6491 Sayılı  Türk  Petrol  Kanununun  Mad.  12/5  Kapsamında  İtfa  Payı  Olarak  Addolunan Gelirler</t>
    </r>
    <r>
      <rPr>
        <sz val="11"/>
        <rFont val="Calibri"/>
        <family val="2"/>
      </rPr>
      <t xml:space="preserve">,    </t>
    </r>
    <r>
      <rPr>
        <sz val="12"/>
        <rFont val="Times New Roman"/>
        <family val="1"/>
      </rPr>
      <t xml:space="preserve">Kanunen   Kabul   Edilmeyen   Giderler,   İşletmeden   Çekilen   Enflasyon Düzeltmesi  Farkları"  satırlarında  yer  alan  tutarların  "Yurt  İçi  Asgari  Geçici  Vergi"
</t>
    </r>
    <r>
      <rPr>
        <sz val="12"/>
        <rFont val="Times New Roman"/>
        <family val="1"/>
      </rPr>
      <t xml:space="preserve">kulakçığında bulunan tablodaki aynı isimli satırlara </t>
    </r>
    <r>
      <rPr>
        <b/>
        <sz val="12"/>
        <rFont val="Times New Roman"/>
        <family val="1"/>
      </rPr>
      <t xml:space="preserve">otomatik </t>
    </r>
    <r>
      <rPr>
        <sz val="12"/>
        <rFont val="Times New Roman"/>
        <family val="1"/>
      </rPr>
      <t>aktarımı sağlanacaktır.</t>
    </r>
  </si>
  <si>
    <r>
      <rPr>
        <b/>
        <sz val="12"/>
        <color rgb="FFFF0000"/>
        <rFont val="Times New Roman"/>
        <family val="1"/>
      </rPr>
      <t xml:space="preserve">6.   </t>
    </r>
    <r>
      <rPr>
        <sz val="12"/>
        <rFont val="Times New Roman"/>
        <family val="1"/>
      </rPr>
      <t xml:space="preserve">"Yurt  İçi  Asgari  Geçici  Vergi" kulakçığına  aşağıdaki  tablo  ve  dipnotlar  eklenmiştir. Ayrıca tabloya ilişkin hesaplamalar aşağıda yer almaktadır.
</t>
    </r>
    <r>
      <rPr>
        <sz val="12"/>
        <color rgb="FFFF0000"/>
        <rFont val="Times New Roman"/>
        <family val="1"/>
      </rPr>
      <t xml:space="preserve">6.1. </t>
    </r>
    <r>
      <rPr>
        <sz val="12"/>
        <rFont val="Times New Roman"/>
        <family val="1"/>
      </rPr>
      <t xml:space="preserve">"Yurt İçi Asgari Geçici Vergi" kulakçığında bulunan tablodaki "Diğer indirimler ve istisna (g)" satırına bilgi girişi yapılabilmektedir.
</t>
    </r>
    <r>
      <rPr>
        <sz val="12"/>
        <rFont val="Times New Roman"/>
        <family val="1"/>
      </rPr>
      <t xml:space="preserve">Ayrıca tablodaki,
</t>
    </r>
    <r>
      <rPr>
        <sz val="12"/>
        <rFont val="Symbol"/>
        <family val="1"/>
      </rPr>
      <t></t>
    </r>
    <r>
      <rPr>
        <sz val="12"/>
        <rFont val="Times New Roman"/>
        <family val="1"/>
      </rPr>
      <t xml:space="preserve">  Zarar olsa dahi indirilecek istisna ve indirimler (Yurt içi asgari kurum geçici vergi hesaplamasında kurum kazancından düşülen istisna ve indirimler) (e),
</t>
    </r>
    <r>
      <rPr>
        <sz val="12"/>
        <rFont val="Symbol"/>
        <family val="1"/>
      </rPr>
      <t></t>
    </r>
    <r>
      <rPr>
        <sz val="12"/>
        <rFont val="Times New Roman"/>
        <family val="1"/>
      </rPr>
      <t xml:space="preserve">  Yurt dışı kaynaklı istisnalar (f),</t>
    </r>
  </si>
  <si>
    <r>
      <rPr>
        <b/>
        <sz val="14"/>
        <color rgb="FFC00000"/>
        <rFont val="Calibri"/>
        <family val="2"/>
      </rPr>
      <t xml:space="preserve">KURUM GEÇİCİ VERGİSİ BEYANNAMESİNDE YAPILAN DEĞİŞİKLİKLER
</t>
    </r>
    <r>
      <rPr>
        <b/>
        <sz val="14"/>
        <color rgb="FFC00000"/>
        <rFont val="Calibri"/>
        <family val="2"/>
      </rPr>
      <t xml:space="preserve">1 Nisan 2025
</t>
    </r>
    <r>
      <rPr>
        <b/>
        <sz val="12"/>
        <color rgb="FFFF0000"/>
        <rFont val="Times New Roman"/>
        <family val="1"/>
      </rPr>
      <t xml:space="preserve">1.   </t>
    </r>
    <r>
      <rPr>
        <sz val="12"/>
        <rFont val="Times New Roman"/>
        <family val="1"/>
      </rPr>
      <t xml:space="preserve">"Matrah  Bildirimi/Zarar  Olsa  Dahi  İndirilecek  İstisna  ve  İndirimler"  tablosunda  yer alan;
</t>
    </r>
    <r>
      <rPr>
        <sz val="12"/>
        <color rgb="FFFF0000"/>
        <rFont val="Times New Roman"/>
        <family val="1"/>
      </rPr>
      <t xml:space="preserve">302 </t>
    </r>
    <r>
      <rPr>
        <sz val="12"/>
        <rFont val="Times New Roman"/>
        <family val="1"/>
      </rPr>
      <t xml:space="preserve">kodlu "Yatırım Fon ve Ortaklığı Portföy İşletmeciliği Kazancı (K.V.K. Mad. 5/1- d)" satırı kaldırılmıştır.
</t>
    </r>
    <r>
      <rPr>
        <b/>
        <sz val="12"/>
        <color rgb="FFFF0000"/>
        <rFont val="Times New Roman"/>
        <family val="1"/>
      </rPr>
      <t xml:space="preserve">2.   </t>
    </r>
    <r>
      <rPr>
        <sz val="12"/>
        <rFont val="Times New Roman"/>
        <family val="1"/>
      </rPr>
      <t xml:space="preserve">"Matrah Bildirimi/Zarar Olsa Dahi İndirilecek İstisna ve İndirimler" tablosuna;
</t>
    </r>
    <r>
      <rPr>
        <sz val="12"/>
        <color rgb="FFFF0000"/>
        <rFont val="Times New Roman"/>
        <family val="1"/>
      </rPr>
      <t xml:space="preserve">389 </t>
    </r>
    <r>
      <rPr>
        <sz val="12"/>
        <rFont val="Times New Roman"/>
        <family val="1"/>
      </rPr>
      <t xml:space="preserve">kodlu "Yatırım Fon ve Ortaklığı Portföy İşletmeciliği Kazancı (Taşınmazlardan elde edilen kazançlar hariç) (K.V.K. Mad. 5/1-d)"
</t>
    </r>
    <r>
      <rPr>
        <sz val="12"/>
        <color rgb="FFFF0000"/>
        <rFont val="Times New Roman"/>
        <family val="1"/>
      </rPr>
      <t xml:space="preserve">390 </t>
    </r>
    <r>
      <rPr>
        <sz val="12"/>
        <rFont val="Times New Roman"/>
        <family val="1"/>
      </rPr>
      <t xml:space="preserve">kodlu "Yatırım Fon ve Ortaklığı Portföy İşletmeciliği Kazancı (Taşınmazlardan elde edilen kazançlar) (K.V.K. Mad. 5/1-d)"  satırları eklenmiştir.
</t>
    </r>
    <r>
      <rPr>
        <b/>
        <sz val="12"/>
        <color rgb="FFFF0000"/>
        <rFont val="Times New Roman"/>
        <family val="1"/>
      </rPr>
      <t xml:space="preserve">3.   </t>
    </r>
    <r>
      <rPr>
        <sz val="12"/>
        <rFont val="Times New Roman"/>
        <family val="1"/>
      </rPr>
      <t xml:space="preserve">"Vergi  Bildirimi" kulakçığında  yer  alan  "Hesaplanan  Geçici  Vergi" satırından  sonra gelmek üzere </t>
    </r>
    <r>
      <rPr>
        <b/>
        <sz val="12"/>
        <color rgb="FF1F4E79"/>
        <rFont val="Times New Roman"/>
        <family val="1"/>
      </rPr>
      <t xml:space="preserve">"Hesaplanan Yurt İçi Asgari Geçici Vergi" </t>
    </r>
    <r>
      <rPr>
        <sz val="12"/>
        <rFont val="Times New Roman"/>
        <family val="1"/>
      </rPr>
      <t xml:space="preserve">satırı ve bu satırdan sonra gelmek üzere </t>
    </r>
    <r>
      <rPr>
        <b/>
        <sz val="12"/>
        <color rgb="FF1F4E79"/>
        <rFont val="Times New Roman"/>
        <family val="1"/>
      </rPr>
      <t xml:space="preserve">"Nihai Hesaplanan Geçici Vergi" </t>
    </r>
    <r>
      <rPr>
        <sz val="12"/>
        <rFont val="Times New Roman"/>
        <family val="1"/>
      </rPr>
      <t xml:space="preserve">satırı eklenmiştir.
</t>
    </r>
    <r>
      <rPr>
        <b/>
        <sz val="12"/>
        <rFont val="Times New Roman"/>
        <family val="1"/>
      </rPr>
      <t xml:space="preserve">"Vergi Bildirimi/Hesaplanan Geçici Vergi" </t>
    </r>
    <r>
      <rPr>
        <sz val="12"/>
        <rFont val="Times New Roman"/>
        <family val="1"/>
      </rPr>
      <t xml:space="preserve">tutarı ile </t>
    </r>
    <r>
      <rPr>
        <b/>
        <sz val="12"/>
        <rFont val="Times New Roman"/>
        <family val="1"/>
      </rPr>
      <t xml:space="preserve">"Vergi Bildirimi/Hesaplanan Yurt İçi Asgari Geçici Vergi" </t>
    </r>
    <r>
      <rPr>
        <sz val="12"/>
        <rFont val="Times New Roman"/>
        <family val="1"/>
      </rPr>
      <t xml:space="preserve">tutarı karşılaştırılarak bu satırlardan yüksek olan tutarın </t>
    </r>
    <r>
      <rPr>
        <b/>
        <sz val="12"/>
        <rFont val="Times New Roman"/>
        <family val="1"/>
      </rPr>
      <t xml:space="preserve">"Vergi Bildirimi/Nihai Hesaplanan Geçici Vergi" </t>
    </r>
    <r>
      <rPr>
        <sz val="12"/>
        <rFont val="Times New Roman"/>
        <family val="1"/>
      </rPr>
      <t xml:space="preserve">satırına </t>
    </r>
    <r>
      <rPr>
        <b/>
        <sz val="12"/>
        <rFont val="Times New Roman"/>
        <family val="1"/>
      </rPr>
      <t xml:space="preserve">otomatik </t>
    </r>
    <r>
      <rPr>
        <sz val="12"/>
        <rFont val="Times New Roman"/>
        <family val="1"/>
      </rPr>
      <t xml:space="preserve">olarak aktarımı sağlanacaktır.
</t>
    </r>
    <r>
      <rPr>
        <b/>
        <sz val="12"/>
        <color rgb="FFFF0000"/>
        <rFont val="Times New Roman"/>
        <family val="1"/>
      </rPr>
      <t xml:space="preserve">4.   </t>
    </r>
    <r>
      <rPr>
        <b/>
        <sz val="12"/>
        <rFont val="Times New Roman"/>
        <family val="1"/>
      </rPr>
      <t xml:space="preserve">"Vergi Bildirimi" </t>
    </r>
    <r>
      <rPr>
        <sz val="12"/>
        <rFont val="Times New Roman"/>
        <family val="1"/>
      </rPr>
      <t xml:space="preserve">kulakçığından sonra gelmek üzere </t>
    </r>
    <r>
      <rPr>
        <b/>
        <sz val="12"/>
        <color rgb="FF1F4E79"/>
        <rFont val="Times New Roman"/>
        <family val="1"/>
      </rPr>
      <t xml:space="preserve">"Yurt İçi Asgari Geçici Vergi" </t>
    </r>
    <r>
      <rPr>
        <sz val="12"/>
        <rFont val="Times New Roman"/>
        <family val="1"/>
      </rPr>
      <t xml:space="preserve">kulakçığı eklenmiştir.
</t>
    </r>
    <r>
      <rPr>
        <b/>
        <sz val="12"/>
        <color rgb="FFFF0000"/>
        <rFont val="Times New Roman"/>
        <family val="1"/>
      </rPr>
      <t xml:space="preserve">5.   </t>
    </r>
    <r>
      <rPr>
        <b/>
        <sz val="12"/>
        <rFont val="Times New Roman"/>
        <family val="1"/>
      </rPr>
      <t xml:space="preserve">"Yurt İçi Asgari Geçici Vergi" </t>
    </r>
    <r>
      <rPr>
        <sz val="12"/>
        <rFont val="Times New Roman"/>
        <family val="1"/>
      </rPr>
      <t xml:space="preserve">kulakçığına </t>
    </r>
    <r>
      <rPr>
        <b/>
        <sz val="12"/>
        <rFont val="Times New Roman"/>
        <family val="1"/>
      </rPr>
      <t xml:space="preserve">"Üç hesap döneminden daha fazla dönem kurumlar vergisi mükellefi misiniz?” </t>
    </r>
    <r>
      <rPr>
        <sz val="12"/>
        <rFont val="Times New Roman"/>
        <family val="1"/>
      </rPr>
      <t xml:space="preserve">sorusu ile </t>
    </r>
    <r>
      <rPr>
        <b/>
        <sz val="12"/>
        <rFont val="Times New Roman"/>
        <family val="1"/>
      </rPr>
      <t xml:space="preserve">"Evet" “Hayır"
</t>
    </r>
    <r>
      <rPr>
        <sz val="12"/>
        <rFont val="Times New Roman"/>
        <family val="1"/>
      </rPr>
      <t>seçenekleri eklenmiştir.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</si>
</sst>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0.000000%"/>
  </numFmts>
  <fonts count="50" x14ac:knownFonts="1">
    <font>
      <sz val="11"/>
      <color theme="1"/>
      <name val="Aptos Narrow"/>
      <family val="2"/>
      <charset val="162"/>
      <scheme val="minor"/>
    </font>
    <font>
      <sz val="11"/>
      <color theme="1"/>
      <name val="Aptos Narrow"/>
      <family val="2"/>
      <charset val="162"/>
      <scheme val="minor"/>
    </font>
    <font>
      <b/>
      <sz val="16"/>
      <color theme="1"/>
      <name val="Aptos Narrow"/>
      <family val="2"/>
      <scheme val="minor"/>
    </font>
    <font>
      <sz val="14"/>
      <color theme="1"/>
      <name val="Aptos Narrow"/>
      <family val="2"/>
      <charset val="162"/>
      <scheme val="minor"/>
    </font>
    <font>
      <sz val="16"/>
      <color theme="1"/>
      <name val="Aptos Narrow"/>
      <family val="2"/>
      <charset val="162"/>
      <scheme val="minor"/>
    </font>
    <font>
      <sz val="8"/>
      <name val="Aptos Narrow"/>
      <family val="2"/>
      <charset val="162"/>
      <scheme val="minor"/>
    </font>
    <font>
      <sz val="16"/>
      <color theme="1"/>
      <name val="Aptos Narrow"/>
      <family val="2"/>
      <scheme val="minor"/>
    </font>
    <font>
      <i/>
      <sz val="16"/>
      <color theme="1"/>
      <name val="Aptos Narrow"/>
      <family val="2"/>
      <scheme val="minor"/>
    </font>
    <font>
      <b/>
      <sz val="16"/>
      <color rgb="FF002060"/>
      <name val="Aptos Narrow"/>
      <family val="2"/>
      <scheme val="minor"/>
    </font>
    <font>
      <b/>
      <sz val="22"/>
      <color theme="1"/>
      <name val="Aptos Narrow"/>
      <family val="2"/>
      <scheme val="minor"/>
    </font>
    <font>
      <b/>
      <sz val="16"/>
      <color rgb="FFFF0000"/>
      <name val="Aptos Narrow"/>
      <family val="2"/>
      <scheme val="minor"/>
    </font>
    <font>
      <b/>
      <sz val="10"/>
      <color theme="1"/>
      <name val="Aptos Narrow"/>
      <family val="2"/>
      <scheme val="minor"/>
    </font>
    <font>
      <sz val="10"/>
      <color theme="1"/>
      <name val="Aptos Narrow"/>
      <family val="2"/>
      <charset val="162"/>
      <scheme val="minor"/>
    </font>
    <font>
      <b/>
      <sz val="16"/>
      <color rgb="FF00B050"/>
      <name val="Aptos Narrow"/>
      <family val="2"/>
      <scheme val="minor"/>
    </font>
    <font>
      <b/>
      <sz val="16"/>
      <color rgb="FF0070C0"/>
      <name val="Aptos Narrow"/>
      <family val="2"/>
      <scheme val="minor"/>
    </font>
    <font>
      <b/>
      <sz val="16"/>
      <color rgb="FF002060"/>
      <name val="Times New Roman"/>
      <family val="1"/>
      <charset val="162"/>
    </font>
    <font>
      <b/>
      <sz val="16"/>
      <color rgb="FFFF0000"/>
      <name val="Times New Roman"/>
      <family val="1"/>
      <charset val="162"/>
    </font>
    <font>
      <sz val="16"/>
      <color rgb="FFFF0000"/>
      <name val="Aptos Narrow"/>
      <family val="2"/>
      <scheme val="minor"/>
    </font>
    <font>
      <sz val="14"/>
      <color rgb="FF002060"/>
      <name val="Aptos Narrow"/>
      <family val="2"/>
      <charset val="162"/>
      <scheme val="minor"/>
    </font>
    <font>
      <b/>
      <sz val="14"/>
      <color theme="1"/>
      <name val="Aptos Narrow"/>
      <family val="2"/>
      <scheme val="minor"/>
    </font>
    <font>
      <b/>
      <sz val="18"/>
      <color theme="1"/>
      <name val="Aptos Narrow"/>
      <family val="2"/>
      <scheme val="minor"/>
    </font>
    <font>
      <sz val="22"/>
      <color theme="1"/>
      <name val="Aptos Narrow"/>
      <family val="2"/>
      <charset val="162"/>
      <scheme val="minor"/>
    </font>
    <font>
      <b/>
      <sz val="14"/>
      <color rgb="FF002060"/>
      <name val="Aptos Narrow"/>
      <family val="2"/>
      <scheme val="minor"/>
    </font>
    <font>
      <b/>
      <sz val="16"/>
      <name val="Aptos Narrow"/>
      <family val="2"/>
      <scheme val="minor"/>
    </font>
    <font>
      <b/>
      <i/>
      <sz val="16"/>
      <color theme="1"/>
      <name val="Aptos Narrow"/>
      <family val="2"/>
      <scheme val="minor"/>
    </font>
    <font>
      <sz val="20"/>
      <color theme="1"/>
      <name val="Aptos Narrow"/>
      <family val="2"/>
      <charset val="162"/>
      <scheme val="minor"/>
    </font>
    <font>
      <sz val="18"/>
      <color theme="1"/>
      <name val="Aptos Narrow"/>
      <family val="2"/>
      <scheme val="minor"/>
    </font>
    <font>
      <b/>
      <sz val="36"/>
      <color theme="1"/>
      <name val="Aptos Narrow"/>
      <family val="2"/>
      <scheme val="minor"/>
    </font>
    <font>
      <b/>
      <sz val="36"/>
      <color rgb="FF0070C0"/>
      <name val="Aptos Narrow"/>
      <family val="2"/>
      <scheme val="minor"/>
    </font>
    <font>
      <b/>
      <sz val="20"/>
      <color theme="1"/>
      <name val="Aptos Narrow"/>
      <family val="2"/>
      <scheme val="minor"/>
    </font>
    <font>
      <sz val="22"/>
      <name val="Aptos Narrow"/>
      <family val="2"/>
      <charset val="162"/>
      <scheme val="minor"/>
    </font>
    <font>
      <sz val="18"/>
      <name val="Aptos Narrow"/>
      <family val="2"/>
      <charset val="162"/>
      <scheme val="minor"/>
    </font>
    <font>
      <b/>
      <sz val="26"/>
      <color rgb="FFFF0000"/>
      <name val="Aptos Narrow"/>
      <family val="2"/>
      <scheme val="minor"/>
    </font>
    <font>
      <b/>
      <sz val="48"/>
      <color rgb="FFFF0000"/>
      <name val="Aptos Narrow"/>
      <family val="2"/>
      <scheme val="minor"/>
    </font>
    <font>
      <b/>
      <u val="singleAccounting"/>
      <sz val="16"/>
      <color theme="1"/>
      <name val="Aptos Narrow"/>
      <family val="2"/>
      <scheme val="minor"/>
    </font>
    <font>
      <b/>
      <sz val="12"/>
      <color theme="1"/>
      <name val="Aptos Narrow"/>
      <family val="2"/>
      <scheme val="minor"/>
    </font>
    <font>
      <sz val="12"/>
      <color theme="1"/>
      <name val="Aptos Narrow"/>
      <family val="2"/>
      <charset val="162"/>
      <scheme val="minor"/>
    </font>
    <font>
      <sz val="16"/>
      <name val="Aptos Narrow"/>
      <family val="2"/>
      <scheme val="minor"/>
    </font>
    <font>
      <sz val="10"/>
      <color rgb="FF000000"/>
      <name val="Times New Roman"/>
      <family val="1"/>
      <charset val="162"/>
    </font>
    <font>
      <b/>
      <sz val="12"/>
      <color rgb="FFFF0000"/>
      <name val="Times New Roman"/>
      <family val="1"/>
    </font>
    <font>
      <sz val="12"/>
      <name val="Times New Roman"/>
      <family val="1"/>
    </font>
    <font>
      <sz val="12"/>
      <name val="Times New Roman"/>
      <family val="1"/>
      <charset val="162"/>
    </font>
    <font>
      <b/>
      <sz val="12"/>
      <name val="Times New Roman"/>
      <family val="1"/>
      <charset val="162"/>
    </font>
    <font>
      <b/>
      <sz val="12"/>
      <name val="Times New Roman"/>
      <family val="1"/>
    </font>
    <font>
      <sz val="12"/>
      <name val="Symbol"/>
      <family val="1"/>
    </font>
    <font>
      <sz val="12"/>
      <color rgb="FFFF0000"/>
      <name val="Times New Roman"/>
      <family val="1"/>
    </font>
    <font>
      <sz val="12"/>
      <color rgb="FF000000"/>
      <name val="Times New Roman"/>
      <family val="2"/>
    </font>
    <font>
      <sz val="11"/>
      <name val="Calibri"/>
      <family val="2"/>
    </font>
    <font>
      <b/>
      <sz val="14"/>
      <color rgb="FFC00000"/>
      <name val="Calibri"/>
      <family val="2"/>
    </font>
    <font>
      <b/>
      <sz val="12"/>
      <color rgb="FF1F4E79"/>
      <name val="Times New Roman"/>
      <family val="1"/>
    </font>
  </fonts>
  <fills count="21">
    <fill>
      <patternFill patternType="none"/>
    </fill>
    <fill>
      <patternFill patternType="gray125"/>
    </fill>
    <fill>
      <patternFill patternType="solid">
        <fgColor theme="5" tint="0.59999389629810485"/>
        <bgColor indexed="64"/>
      </patternFill>
    </fill>
    <fill>
      <patternFill patternType="solid">
        <fgColor rgb="FFFFC000"/>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00B050"/>
        <bgColor indexed="64"/>
      </patternFill>
    </fill>
    <fill>
      <patternFill patternType="solid">
        <fgColor theme="3" tint="0.749992370372631"/>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79998168889431442"/>
        <bgColor indexed="64"/>
      </patternFill>
    </fill>
  </fills>
  <borders count="6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rgb="FF808080"/>
      </right>
      <top/>
      <bottom style="thin">
        <color rgb="FF808080"/>
      </bottom>
      <diagonal/>
    </border>
    <border>
      <left/>
      <right/>
      <top/>
      <bottom style="thin">
        <color rgb="FF808080"/>
      </bottom>
      <diagonal/>
    </border>
    <border>
      <left style="thin">
        <color rgb="FF808080"/>
      </left>
      <right/>
      <top/>
      <bottom style="thin">
        <color rgb="FF808080"/>
      </bottom>
      <diagonal/>
    </border>
    <border>
      <left/>
      <right style="thin">
        <color rgb="FF808080"/>
      </right>
      <top/>
      <bottom/>
      <diagonal/>
    </border>
    <border>
      <left style="thin">
        <color rgb="FF808080"/>
      </left>
      <right/>
      <top/>
      <bottom/>
      <diagonal/>
    </border>
    <border>
      <left/>
      <right style="thin">
        <color rgb="FF808080"/>
      </right>
      <top style="thin">
        <color rgb="FF808080"/>
      </top>
      <bottom/>
      <diagonal/>
    </border>
    <border>
      <left/>
      <right/>
      <top style="thin">
        <color rgb="FF808080"/>
      </top>
      <bottom/>
      <diagonal/>
    </border>
    <border>
      <left style="thin">
        <color rgb="FF808080"/>
      </left>
      <right/>
      <top style="thin">
        <color rgb="FF808080"/>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8" fillId="0" borderId="0"/>
  </cellStyleXfs>
  <cellXfs count="305">
    <xf numFmtId="0" fontId="0" fillId="0" borderId="0" xfId="0"/>
    <xf numFmtId="43" fontId="2" fillId="12" borderId="5" xfId="1" applyFont="1" applyFill="1" applyBorder="1" applyAlignment="1" applyProtection="1">
      <alignment vertical="center" wrapText="1"/>
      <protection locked="0"/>
    </xf>
    <xf numFmtId="43" fontId="15" fillId="15" borderId="5" xfId="1" applyFont="1" applyFill="1" applyBorder="1" applyAlignment="1" applyProtection="1">
      <alignment horizontal="center" vertical="center" wrapText="1"/>
    </xf>
    <xf numFmtId="43" fontId="16" fillId="2" borderId="5" xfId="1" applyFont="1" applyFill="1" applyBorder="1" applyAlignment="1" applyProtection="1">
      <alignment horizontal="center" vertical="center" wrapText="1"/>
    </xf>
    <xf numFmtId="43" fontId="15" fillId="15" borderId="17" xfId="1" applyFont="1" applyFill="1" applyBorder="1" applyAlignment="1" applyProtection="1">
      <alignment horizontal="center" vertical="center" wrapText="1"/>
    </xf>
    <xf numFmtId="43" fontId="16" fillId="2" borderId="17" xfId="1" applyFont="1" applyFill="1" applyBorder="1" applyAlignment="1" applyProtection="1">
      <alignment horizontal="center" vertical="center" wrapText="1"/>
    </xf>
    <xf numFmtId="43" fontId="15" fillId="15" borderId="2" xfId="1" applyFont="1" applyFill="1" applyBorder="1" applyAlignment="1" applyProtection="1">
      <alignment horizontal="center" vertical="center" wrapText="1"/>
    </xf>
    <xf numFmtId="43" fontId="2" fillId="11" borderId="6" xfId="1" applyFont="1" applyFill="1" applyBorder="1" applyAlignment="1" applyProtection="1">
      <alignment vertical="center" wrapText="1"/>
    </xf>
    <xf numFmtId="9" fontId="2" fillId="11" borderId="33" xfId="2" applyFont="1" applyFill="1" applyBorder="1" applyAlignment="1" applyProtection="1">
      <alignment horizontal="center" vertical="center" wrapText="1"/>
    </xf>
    <xf numFmtId="43" fontId="15" fillId="15" borderId="11" xfId="1" applyFont="1" applyFill="1" applyBorder="1" applyAlignment="1" applyProtection="1">
      <alignment horizontal="center" vertical="center" wrapText="1"/>
    </xf>
    <xf numFmtId="43" fontId="15" fillId="15" borderId="43" xfId="1" applyFont="1" applyFill="1" applyBorder="1" applyAlignment="1" applyProtection="1">
      <alignment horizontal="center" vertical="center" wrapText="1"/>
    </xf>
    <xf numFmtId="43" fontId="2" fillId="12" borderId="32" xfId="1" applyFont="1" applyFill="1" applyBorder="1" applyAlignment="1" applyProtection="1">
      <alignment vertical="center" wrapText="1"/>
      <protection locked="0"/>
    </xf>
    <xf numFmtId="43" fontId="2" fillId="11" borderId="33" xfId="1" applyFont="1" applyFill="1" applyBorder="1" applyAlignment="1" applyProtection="1">
      <alignment vertical="center" wrapText="1"/>
    </xf>
    <xf numFmtId="43" fontId="11" fillId="0" borderId="0" xfId="1" applyFont="1" applyAlignment="1" applyProtection="1">
      <alignment vertical="center" wrapText="1"/>
    </xf>
    <xf numFmtId="43" fontId="2" fillId="12" borderId="2" xfId="1" applyFont="1" applyFill="1" applyBorder="1" applyAlignment="1" applyProtection="1">
      <alignment vertical="center" wrapText="1"/>
      <protection locked="0"/>
    </xf>
    <xf numFmtId="43" fontId="2" fillId="11" borderId="3" xfId="1" applyFont="1" applyFill="1" applyBorder="1" applyAlignment="1" applyProtection="1">
      <alignment vertical="center" wrapText="1"/>
    </xf>
    <xf numFmtId="43" fontId="6" fillId="12" borderId="5" xfId="1" applyFont="1" applyFill="1" applyBorder="1" applyAlignment="1" applyProtection="1">
      <alignment vertical="center" wrapText="1"/>
      <protection locked="0"/>
    </xf>
    <xf numFmtId="43" fontId="6" fillId="11" borderId="6" xfId="1" applyFont="1" applyFill="1" applyBorder="1" applyAlignment="1" applyProtection="1">
      <alignment vertical="center" wrapText="1"/>
    </xf>
    <xf numFmtId="43" fontId="2" fillId="11" borderId="5" xfId="1" applyFont="1" applyFill="1" applyBorder="1" applyAlignment="1" applyProtection="1">
      <alignment vertical="center" wrapText="1"/>
    </xf>
    <xf numFmtId="43" fontId="2" fillId="11" borderId="17" xfId="1" applyFont="1" applyFill="1" applyBorder="1" applyAlignment="1" applyProtection="1">
      <alignment vertical="center" wrapText="1"/>
    </xf>
    <xf numFmtId="43" fontId="2" fillId="11" borderId="18" xfId="1" applyFont="1" applyFill="1" applyBorder="1" applyAlignment="1" applyProtection="1">
      <alignment vertical="center" wrapText="1"/>
    </xf>
    <xf numFmtId="43" fontId="2" fillId="11" borderId="2" xfId="1" applyFont="1" applyFill="1" applyBorder="1" applyAlignment="1" applyProtection="1">
      <alignment vertical="center" wrapText="1"/>
    </xf>
    <xf numFmtId="43" fontId="6" fillId="12" borderId="17" xfId="1" applyFont="1" applyFill="1" applyBorder="1" applyAlignment="1" applyProtection="1">
      <alignment vertical="center" wrapText="1"/>
      <protection locked="0"/>
    </xf>
    <xf numFmtId="43" fontId="6" fillId="11" borderId="18" xfId="1" applyFont="1" applyFill="1" applyBorder="1" applyAlignment="1" applyProtection="1">
      <alignment vertical="center" wrapText="1"/>
    </xf>
    <xf numFmtId="43" fontId="13" fillId="12" borderId="12" xfId="1" applyFont="1" applyFill="1" applyBorder="1" applyAlignment="1" applyProtection="1">
      <alignment vertical="center" wrapText="1"/>
      <protection locked="0"/>
    </xf>
    <xf numFmtId="43" fontId="2" fillId="11" borderId="37" xfId="1" applyFont="1" applyFill="1" applyBorder="1" applyAlignment="1" applyProtection="1">
      <alignment vertical="center" wrapText="1"/>
    </xf>
    <xf numFmtId="9" fontId="2" fillId="12" borderId="5" xfId="2" applyFont="1" applyFill="1" applyBorder="1" applyAlignment="1" applyProtection="1">
      <alignment vertical="center" wrapText="1"/>
      <protection locked="0"/>
    </xf>
    <xf numFmtId="9" fontId="2" fillId="11" borderId="6" xfId="2" applyFont="1" applyFill="1" applyBorder="1" applyAlignment="1" applyProtection="1">
      <alignment vertical="center" wrapText="1"/>
    </xf>
    <xf numFmtId="43" fontId="10" fillId="11" borderId="17" xfId="1" applyFont="1" applyFill="1" applyBorder="1" applyAlignment="1" applyProtection="1">
      <alignment vertical="center" wrapText="1"/>
    </xf>
    <xf numFmtId="43" fontId="10" fillId="11" borderId="18" xfId="2" applyNumberFormat="1" applyFont="1" applyFill="1" applyBorder="1" applyAlignment="1" applyProtection="1">
      <alignment vertical="center" wrapText="1"/>
    </xf>
    <xf numFmtId="43" fontId="13" fillId="12" borderId="2" xfId="1" applyFont="1" applyFill="1" applyBorder="1" applyAlignment="1" applyProtection="1">
      <alignment vertical="center" wrapText="1"/>
      <protection locked="0"/>
    </xf>
    <xf numFmtId="43" fontId="10" fillId="11" borderId="11" xfId="1" applyFont="1" applyFill="1" applyBorder="1" applyAlignment="1" applyProtection="1">
      <alignment vertical="center" wrapText="1"/>
    </xf>
    <xf numFmtId="43" fontId="10" fillId="11" borderId="26" xfId="2" applyNumberFormat="1" applyFont="1" applyFill="1" applyBorder="1" applyAlignment="1" applyProtection="1">
      <alignment vertical="center" wrapText="1"/>
    </xf>
    <xf numFmtId="43" fontId="14" fillId="11" borderId="3" xfId="1" applyFont="1" applyFill="1" applyBorder="1" applyAlignment="1" applyProtection="1">
      <alignment vertical="center" wrapText="1"/>
    </xf>
    <xf numFmtId="43" fontId="2" fillId="0" borderId="0" xfId="1" applyFont="1" applyAlignment="1" applyProtection="1">
      <alignment vertical="center" wrapText="1"/>
    </xf>
    <xf numFmtId="43" fontId="2" fillId="11" borderId="44" xfId="1" applyFont="1" applyFill="1" applyBorder="1" applyAlignment="1" applyProtection="1">
      <alignment vertical="center" wrapText="1"/>
    </xf>
    <xf numFmtId="43" fontId="2" fillId="11" borderId="9" xfId="1" applyFont="1" applyFill="1" applyBorder="1" applyAlignment="1" applyProtection="1">
      <alignment vertical="center" wrapText="1"/>
    </xf>
    <xf numFmtId="43" fontId="2" fillId="11" borderId="52" xfId="1" applyFont="1" applyFill="1" applyBorder="1" applyAlignment="1" applyProtection="1">
      <alignment vertical="center" wrapText="1"/>
    </xf>
    <xf numFmtId="43" fontId="6" fillId="12" borderId="11" xfId="1" applyFont="1" applyFill="1" applyBorder="1" applyAlignment="1" applyProtection="1">
      <alignment vertical="center" wrapText="1"/>
      <protection locked="0"/>
    </xf>
    <xf numFmtId="43" fontId="16" fillId="2" borderId="11" xfId="1" applyFont="1" applyFill="1" applyBorder="1" applyAlignment="1" applyProtection="1">
      <alignment horizontal="center" vertical="center" wrapText="1"/>
    </xf>
    <xf numFmtId="43" fontId="6" fillId="11" borderId="26" xfId="1" applyFont="1" applyFill="1" applyBorder="1" applyAlignment="1" applyProtection="1">
      <alignment vertical="center" wrapText="1"/>
    </xf>
    <xf numFmtId="43" fontId="6" fillId="12" borderId="32" xfId="1" applyFont="1" applyFill="1" applyBorder="1" applyAlignment="1" applyProtection="1">
      <alignment vertical="center" wrapText="1"/>
      <protection locked="0"/>
    </xf>
    <xf numFmtId="43" fontId="6" fillId="11" borderId="33" xfId="1" applyFont="1" applyFill="1" applyBorder="1" applyAlignment="1" applyProtection="1">
      <alignment vertical="center" wrapText="1"/>
    </xf>
    <xf numFmtId="43" fontId="9" fillId="11" borderId="33" xfId="1" applyFont="1" applyFill="1" applyBorder="1" applyAlignment="1" applyProtection="1">
      <alignment horizontal="center" vertical="center" wrapText="1"/>
    </xf>
    <xf numFmtId="43" fontId="11" fillId="19" borderId="0" xfId="1" applyFont="1" applyFill="1" applyAlignment="1" applyProtection="1">
      <alignment vertical="center" wrapText="1"/>
    </xf>
    <xf numFmtId="43" fontId="2" fillId="19" borderId="0" xfId="1" applyFont="1" applyFill="1" applyAlignment="1" applyProtection="1">
      <alignment vertical="center" wrapText="1"/>
    </xf>
    <xf numFmtId="43" fontId="15" fillId="11" borderId="35" xfId="1" applyFont="1" applyFill="1" applyBorder="1" applyAlignment="1" applyProtection="1">
      <alignment horizontal="center" vertical="center" wrapText="1"/>
    </xf>
    <xf numFmtId="43" fontId="15" fillId="15" borderId="13" xfId="1" applyFont="1" applyFill="1" applyBorder="1" applyAlignment="1" applyProtection="1">
      <alignment horizontal="center" vertical="center" wrapText="1"/>
    </xf>
    <xf numFmtId="43" fontId="15" fillId="15" borderId="36" xfId="1" applyFont="1" applyFill="1" applyBorder="1" applyAlignment="1" applyProtection="1">
      <alignment horizontal="center" vertical="center" wrapText="1"/>
    </xf>
    <xf numFmtId="43" fontId="15" fillId="15" borderId="28" xfId="1" applyFont="1" applyFill="1" applyBorder="1" applyAlignment="1" applyProtection="1">
      <alignment horizontal="center" vertical="center" wrapText="1"/>
    </xf>
    <xf numFmtId="43" fontId="2" fillId="11" borderId="40" xfId="1" applyFont="1" applyFill="1" applyBorder="1" applyAlignment="1" applyProtection="1">
      <alignment vertical="center" wrapText="1"/>
    </xf>
    <xf numFmtId="43" fontId="2" fillId="11" borderId="47" xfId="1" applyFont="1" applyFill="1" applyBorder="1" applyAlignment="1" applyProtection="1">
      <alignment vertical="center" wrapText="1"/>
    </xf>
    <xf numFmtId="43" fontId="34" fillId="11" borderId="6" xfId="1" applyFont="1" applyFill="1" applyBorder="1" applyAlignment="1" applyProtection="1">
      <alignment vertical="center" wrapText="1"/>
    </xf>
    <xf numFmtId="10" fontId="2" fillId="12" borderId="5" xfId="2" applyNumberFormat="1" applyFont="1" applyFill="1" applyBorder="1" applyAlignment="1" applyProtection="1">
      <alignment vertical="center" wrapText="1"/>
      <protection locked="0"/>
    </xf>
    <xf numFmtId="43" fontId="6" fillId="11" borderId="57" xfId="1" applyFont="1" applyFill="1" applyBorder="1" applyAlignment="1" applyProtection="1">
      <alignment vertical="center" wrapText="1"/>
    </xf>
    <xf numFmtId="43" fontId="2" fillId="11" borderId="0" xfId="1" applyFont="1" applyFill="1" applyBorder="1" applyAlignment="1" applyProtection="1">
      <alignment vertical="center" wrapText="1"/>
    </xf>
    <xf numFmtId="43" fontId="6" fillId="12" borderId="12" xfId="1" applyFont="1" applyFill="1" applyBorder="1" applyAlignment="1" applyProtection="1">
      <alignment vertical="center" wrapText="1"/>
      <protection locked="0"/>
    </xf>
    <xf numFmtId="43" fontId="15" fillId="15" borderId="12" xfId="1" applyFont="1" applyFill="1" applyBorder="1" applyAlignment="1" applyProtection="1">
      <alignment horizontal="center" vertical="center" wrapText="1"/>
    </xf>
    <xf numFmtId="43" fontId="6" fillId="11" borderId="37" xfId="1" applyFont="1" applyFill="1" applyBorder="1" applyAlignment="1" applyProtection="1">
      <alignment vertical="center" wrapText="1"/>
    </xf>
    <xf numFmtId="43" fontId="2" fillId="11" borderId="38" xfId="1" applyFont="1" applyFill="1" applyBorder="1" applyAlignment="1" applyProtection="1">
      <alignment vertical="center" wrapText="1"/>
    </xf>
    <xf numFmtId="43" fontId="2" fillId="11" borderId="14" xfId="1" applyFont="1" applyFill="1" applyBorder="1" applyAlignment="1" applyProtection="1">
      <alignment vertical="center" wrapText="1"/>
    </xf>
    <xf numFmtId="43" fontId="2" fillId="12" borderId="5" xfId="1" applyFont="1" applyFill="1" applyBorder="1" applyAlignment="1" applyProtection="1">
      <alignment horizontal="center" vertical="center" wrapText="1"/>
      <protection locked="0"/>
    </xf>
    <xf numFmtId="164" fontId="2" fillId="11" borderId="5" xfId="2" applyNumberFormat="1" applyFont="1" applyFill="1" applyBorder="1" applyAlignment="1" applyProtection="1">
      <alignment horizontal="left" vertical="center" wrapText="1"/>
    </xf>
    <xf numFmtId="165" fontId="2" fillId="11" borderId="5" xfId="2" applyNumberFormat="1" applyFont="1" applyFill="1" applyBorder="1" applyAlignment="1" applyProtection="1">
      <alignment horizontal="left" vertical="center" wrapText="1"/>
    </xf>
    <xf numFmtId="0" fontId="36" fillId="19" borderId="0" xfId="0" applyFont="1" applyFill="1" applyAlignment="1">
      <alignment horizontal="center" vertical="center" wrapText="1"/>
    </xf>
    <xf numFmtId="0" fontId="11" fillId="19" borderId="0" xfId="0" applyFont="1" applyFill="1" applyAlignment="1">
      <alignment wrapText="1"/>
    </xf>
    <xf numFmtId="0" fontId="11" fillId="19" borderId="0" xfId="0" applyFont="1" applyFill="1" applyAlignment="1">
      <alignment horizontal="center" vertical="center" wrapText="1"/>
    </xf>
    <xf numFmtId="0" fontId="12" fillId="19" borderId="0" xfId="0" applyFont="1" applyFill="1" applyAlignment="1">
      <alignment wrapText="1"/>
    </xf>
    <xf numFmtId="0" fontId="12" fillId="19" borderId="0" xfId="0" applyFont="1" applyFill="1" applyAlignment="1">
      <alignment vertical="center" wrapText="1"/>
    </xf>
    <xf numFmtId="0" fontId="12" fillId="0" borderId="0" xfId="0" applyFont="1" applyAlignment="1">
      <alignment wrapText="1"/>
    </xf>
    <xf numFmtId="0" fontId="36" fillId="20" borderId="0" xfId="0" applyFont="1" applyFill="1" applyAlignment="1">
      <alignment horizontal="center" vertical="center" wrapText="1"/>
    </xf>
    <xf numFmtId="0" fontId="2" fillId="4" borderId="2" xfId="0" applyFont="1" applyFill="1" applyBorder="1" applyAlignment="1">
      <alignment wrapText="1"/>
    </xf>
    <xf numFmtId="0" fontId="6" fillId="4" borderId="5" xfId="0" applyFont="1" applyFill="1" applyBorder="1" applyAlignment="1">
      <alignment horizontal="left" wrapText="1" indent="2"/>
    </xf>
    <xf numFmtId="0" fontId="2" fillId="4" borderId="5" xfId="0" applyFont="1" applyFill="1" applyBorder="1" applyAlignment="1">
      <alignment vertical="center" wrapText="1"/>
    </xf>
    <xf numFmtId="0" fontId="18" fillId="3" borderId="14" xfId="0" applyFont="1" applyFill="1" applyBorder="1" applyAlignment="1">
      <alignment horizontal="center" vertical="center" wrapText="1"/>
    </xf>
    <xf numFmtId="0" fontId="2" fillId="4" borderId="5" xfId="0" applyFont="1" applyFill="1" applyBorder="1" applyAlignment="1">
      <alignment wrapText="1"/>
    </xf>
    <xf numFmtId="0" fontId="2" fillId="11" borderId="17" xfId="0" applyFont="1" applyFill="1" applyBorder="1" applyAlignment="1">
      <alignment horizontal="right" vertical="center" wrapText="1"/>
    </xf>
    <xf numFmtId="0" fontId="2" fillId="5" borderId="2" xfId="0" applyFont="1" applyFill="1" applyBorder="1" applyAlignment="1">
      <alignment horizontal="center" vertical="center" wrapText="1"/>
    </xf>
    <xf numFmtId="0" fontId="2" fillId="11" borderId="2" xfId="0" applyFont="1" applyFill="1" applyBorder="1" applyAlignment="1">
      <alignment horizontal="right" vertical="center" wrapText="1"/>
    </xf>
    <xf numFmtId="0" fontId="2" fillId="5" borderId="5" xfId="0" applyFont="1" applyFill="1" applyBorder="1" applyAlignment="1">
      <alignment horizontal="center" vertical="center" wrapText="1"/>
    </xf>
    <xf numFmtId="0" fontId="6" fillId="15" borderId="5" xfId="0" applyFont="1" applyFill="1" applyBorder="1" applyAlignment="1">
      <alignment horizontal="left" wrapText="1" indent="2"/>
    </xf>
    <xf numFmtId="0" fontId="6" fillId="15" borderId="5" xfId="0" applyFont="1" applyFill="1" applyBorder="1" applyAlignment="1">
      <alignment horizontal="left" vertical="top" wrapText="1" indent="2"/>
    </xf>
    <xf numFmtId="0" fontId="36" fillId="3"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6" fillId="15" borderId="5" xfId="0" applyFont="1" applyFill="1" applyBorder="1" applyAlignment="1">
      <alignment horizontal="left" vertical="center" wrapText="1" indent="2"/>
    </xf>
    <xf numFmtId="0" fontId="12" fillId="0" borderId="0" xfId="0" applyFont="1" applyAlignment="1">
      <alignment vertical="center" wrapText="1"/>
    </xf>
    <xf numFmtId="0" fontId="35" fillId="7" borderId="5"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6" fillId="2" borderId="5" xfId="0" applyFont="1" applyFill="1" applyBorder="1" applyAlignment="1">
      <alignment horizontal="left" wrapText="1" indent="2"/>
    </xf>
    <xf numFmtId="0" fontId="2" fillId="11" borderId="14" xfId="0" applyFont="1" applyFill="1" applyBorder="1" applyAlignment="1">
      <alignment horizontal="right" vertical="center" wrapText="1"/>
    </xf>
    <xf numFmtId="0" fontId="2" fillId="11" borderId="24" xfId="0" applyFont="1" applyFill="1" applyBorder="1" applyAlignment="1">
      <alignment horizontal="right" vertical="center" wrapText="1"/>
    </xf>
    <xf numFmtId="0" fontId="6" fillId="4" borderId="5" xfId="0" applyFont="1" applyFill="1" applyBorder="1" applyAlignment="1">
      <alignment horizontal="center" wrapText="1"/>
    </xf>
    <xf numFmtId="0" fontId="2" fillId="5" borderId="41" xfId="0" applyFont="1" applyFill="1" applyBorder="1" applyAlignment="1">
      <alignment horizontal="center" vertical="center" wrapText="1"/>
    </xf>
    <xf numFmtId="0" fontId="2" fillId="4" borderId="17" xfId="0" applyFont="1" applyFill="1" applyBorder="1" applyAlignment="1">
      <alignment horizontal="right" wrapText="1"/>
    </xf>
    <xf numFmtId="0" fontId="2" fillId="14" borderId="56" xfId="0" applyFont="1" applyFill="1" applyBorder="1" applyAlignment="1">
      <alignment horizontal="right" wrapText="1"/>
    </xf>
    <xf numFmtId="0" fontId="2" fillId="11" borderId="32" xfId="0" applyFont="1" applyFill="1" applyBorder="1" applyAlignment="1">
      <alignment horizontal="right" wrapText="1"/>
    </xf>
    <xf numFmtId="0" fontId="2" fillId="11" borderId="32" xfId="0" applyFont="1" applyFill="1" applyBorder="1" applyAlignment="1">
      <alignment horizontal="right" vertical="center" wrapText="1"/>
    </xf>
    <xf numFmtId="0" fontId="2" fillId="6" borderId="10" xfId="0" applyFont="1" applyFill="1" applyBorder="1" applyAlignment="1">
      <alignment horizontal="center" vertical="center" wrapText="1"/>
    </xf>
    <xf numFmtId="0" fontId="2" fillId="6" borderId="3" xfId="0" applyFont="1" applyFill="1" applyBorder="1" applyAlignment="1">
      <alignment horizontal="right" wrapText="1"/>
    </xf>
    <xf numFmtId="0" fontId="2" fillId="6" borderId="4" xfId="0" applyFont="1" applyFill="1" applyBorder="1" applyAlignment="1">
      <alignment horizontal="center" vertical="center" wrapText="1"/>
    </xf>
    <xf numFmtId="0" fontId="6" fillId="15" borderId="6" xfId="0" applyFont="1" applyFill="1" applyBorder="1" applyAlignment="1">
      <alignment horizontal="center" wrapText="1"/>
    </xf>
    <xf numFmtId="0" fontId="3" fillId="19" borderId="0" xfId="0" applyFont="1" applyFill="1" applyAlignment="1">
      <alignment vertical="center" wrapText="1"/>
    </xf>
    <xf numFmtId="0" fontId="6" fillId="6" borderId="6" xfId="0" applyFont="1" applyFill="1" applyBorder="1" applyAlignment="1">
      <alignment horizontal="center" wrapText="1"/>
    </xf>
    <xf numFmtId="0" fontId="23" fillId="6" borderId="4" xfId="0" applyFont="1" applyFill="1" applyBorder="1" applyAlignment="1">
      <alignment horizontal="center" vertical="center" wrapText="1"/>
    </xf>
    <xf numFmtId="0" fontId="12" fillId="7" borderId="23" xfId="0" applyFont="1" applyFill="1" applyBorder="1" applyAlignment="1">
      <alignment wrapText="1"/>
    </xf>
    <xf numFmtId="0" fontId="2" fillId="6" borderId="27" xfId="0" applyFont="1" applyFill="1" applyBorder="1" applyAlignment="1">
      <alignment horizontal="center" vertical="center" wrapText="1"/>
    </xf>
    <xf numFmtId="0" fontId="6" fillId="6" borderId="18" xfId="0" applyFont="1" applyFill="1" applyBorder="1" applyAlignment="1">
      <alignment horizontal="center" wrapText="1"/>
    </xf>
    <xf numFmtId="0" fontId="12" fillId="7" borderId="25" xfId="0" applyFont="1" applyFill="1" applyBorder="1" applyAlignment="1">
      <alignment wrapText="1"/>
    </xf>
    <xf numFmtId="0" fontId="9" fillId="11" borderId="43" xfId="0" applyFont="1" applyFill="1" applyBorder="1" applyAlignment="1">
      <alignment horizontal="center" vertical="center" wrapText="1"/>
    </xf>
    <xf numFmtId="0" fontId="2" fillId="8" borderId="31" xfId="0" applyFont="1" applyFill="1" applyBorder="1" applyAlignment="1">
      <alignment wrapText="1"/>
    </xf>
    <xf numFmtId="0" fontId="2" fillId="8" borderId="32" xfId="0" applyFont="1" applyFill="1" applyBorder="1" applyAlignment="1">
      <alignment horizontal="center" vertical="center" wrapText="1"/>
    </xf>
    <xf numFmtId="0" fontId="8" fillId="8" borderId="32" xfId="0" applyFont="1" applyFill="1" applyBorder="1" applyAlignment="1">
      <alignment horizontal="center" vertical="center" wrapText="1"/>
    </xf>
    <xf numFmtId="0" fontId="4" fillId="14" borderId="32" xfId="0" applyFont="1" applyFill="1" applyBorder="1" applyAlignment="1">
      <alignment horizontal="center" vertical="center" wrapText="1"/>
    </xf>
    <xf numFmtId="9" fontId="2" fillId="12" borderId="32" xfId="2" applyFont="1" applyFill="1" applyBorder="1" applyAlignment="1" applyProtection="1">
      <alignment horizontal="center" vertical="center" wrapText="1"/>
    </xf>
    <xf numFmtId="0" fontId="8" fillId="3" borderId="14" xfId="0" applyFont="1" applyFill="1" applyBorder="1" applyAlignment="1">
      <alignment horizontal="center" vertical="center" wrapText="1"/>
    </xf>
    <xf numFmtId="0" fontId="6" fillId="19" borderId="0" xfId="0" applyFont="1" applyFill="1" applyAlignment="1">
      <alignment wrapText="1"/>
    </xf>
    <xf numFmtId="0" fontId="4" fillId="4" borderId="21" xfId="0" applyFont="1" applyFill="1" applyBorder="1" applyAlignment="1">
      <alignment horizontal="center" wrapText="1"/>
    </xf>
    <xf numFmtId="0" fontId="4" fillId="14" borderId="12" xfId="0" applyFont="1" applyFill="1" applyBorder="1" applyAlignment="1">
      <alignment horizontal="center" wrapText="1"/>
    </xf>
    <xf numFmtId="0" fontId="4" fillId="14" borderId="12" xfId="0" applyFont="1" applyFill="1" applyBorder="1" applyAlignment="1">
      <alignment horizontal="center" vertical="center" wrapText="1"/>
    </xf>
    <xf numFmtId="0" fontId="4" fillId="4" borderId="13" xfId="0" applyFont="1" applyFill="1" applyBorder="1" applyAlignment="1">
      <alignment horizontal="center" wrapText="1"/>
    </xf>
    <xf numFmtId="0" fontId="4" fillId="14" borderId="5" xfId="0" applyFont="1" applyFill="1" applyBorder="1" applyAlignment="1">
      <alignment horizontal="center" wrapText="1"/>
    </xf>
    <xf numFmtId="0" fontId="4" fillId="14" borderId="5" xfId="0" applyFont="1" applyFill="1" applyBorder="1" applyAlignment="1">
      <alignment horizontal="center" vertical="center" wrapText="1"/>
    </xf>
    <xf numFmtId="0" fontId="4" fillId="4" borderId="28" xfId="0" applyFont="1" applyFill="1" applyBorder="1" applyAlignment="1">
      <alignment horizontal="center" wrapText="1"/>
    </xf>
    <xf numFmtId="0" fontId="4" fillId="6" borderId="35" xfId="0" applyFont="1" applyFill="1" applyBorder="1" applyAlignment="1">
      <alignment horizontal="center" wrapText="1"/>
    </xf>
    <xf numFmtId="0" fontId="4" fillId="14" borderId="2" xfId="0" applyFont="1" applyFill="1" applyBorder="1" applyAlignment="1">
      <alignment horizontal="center" wrapText="1"/>
    </xf>
    <xf numFmtId="0" fontId="4" fillId="14" borderId="2" xfId="0" applyFont="1" applyFill="1" applyBorder="1" applyAlignment="1">
      <alignment horizontal="center" vertical="center" wrapText="1"/>
    </xf>
    <xf numFmtId="0" fontId="4" fillId="6" borderId="13" xfId="0" applyFont="1" applyFill="1" applyBorder="1" applyAlignment="1">
      <alignment horizontal="center" wrapText="1"/>
    </xf>
    <xf numFmtId="0" fontId="4" fillId="6" borderId="28" xfId="0" applyFont="1" applyFill="1" applyBorder="1" applyAlignment="1">
      <alignment horizontal="center" wrapText="1"/>
    </xf>
    <xf numFmtId="0" fontId="4" fillId="5" borderId="35" xfId="0" applyFont="1" applyFill="1" applyBorder="1" applyAlignment="1">
      <alignment horizontal="center" wrapText="1"/>
    </xf>
    <xf numFmtId="0" fontId="4" fillId="5" borderId="13" xfId="0" applyFont="1" applyFill="1" applyBorder="1" applyAlignment="1">
      <alignment horizontal="center" wrapText="1"/>
    </xf>
    <xf numFmtId="0" fontId="4" fillId="5" borderId="36" xfId="0" applyFont="1" applyFill="1" applyBorder="1" applyAlignment="1">
      <alignment horizontal="center" wrapText="1"/>
    </xf>
    <xf numFmtId="0" fontId="2" fillId="10" borderId="35" xfId="0" applyFont="1" applyFill="1" applyBorder="1" applyAlignment="1">
      <alignment horizontal="center" wrapText="1"/>
    </xf>
    <xf numFmtId="0" fontId="2" fillId="14" borderId="2" xfId="0" applyFont="1" applyFill="1" applyBorder="1" applyAlignment="1">
      <alignment horizontal="center" vertical="center" wrapText="1"/>
    </xf>
    <xf numFmtId="0" fontId="2" fillId="10" borderId="28" xfId="0" applyFont="1" applyFill="1" applyBorder="1" applyAlignment="1">
      <alignment horizontal="center" wrapText="1"/>
    </xf>
    <xf numFmtId="0" fontId="2" fillId="14" borderId="1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1" fillId="19" borderId="0" xfId="0" applyFont="1" applyFill="1" applyAlignment="1">
      <alignment horizontal="center" wrapText="1"/>
    </xf>
    <xf numFmtId="0" fontId="6" fillId="4" borderId="44" xfId="0" applyFont="1" applyFill="1" applyBorder="1" applyAlignment="1">
      <alignment horizontal="center" vertical="center" wrapText="1"/>
    </xf>
    <xf numFmtId="0" fontId="6" fillId="14" borderId="51" xfId="0" applyFont="1" applyFill="1" applyBorder="1" applyAlignment="1">
      <alignment horizontal="center" vertical="center" wrapText="1"/>
    </xf>
    <xf numFmtId="0" fontId="6" fillId="14" borderId="44" xfId="0" applyFont="1" applyFill="1" applyBorder="1" applyAlignment="1">
      <alignment horizontal="center" vertical="center" wrapText="1"/>
    </xf>
    <xf numFmtId="0" fontId="4" fillId="18" borderId="14" xfId="0" applyFont="1" applyFill="1" applyBorder="1" applyAlignment="1">
      <alignment horizontal="center" vertical="center" wrapText="1"/>
    </xf>
    <xf numFmtId="0" fontId="21" fillId="19"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14" borderId="52" xfId="0" applyFont="1" applyFill="1" applyBorder="1" applyAlignment="1">
      <alignment horizontal="center" vertical="center" wrapText="1"/>
    </xf>
    <xf numFmtId="0" fontId="6" fillId="18" borderId="14" xfId="0" applyFont="1" applyFill="1" applyBorder="1" applyAlignment="1">
      <alignment horizontal="center" vertical="center" wrapText="1"/>
    </xf>
    <xf numFmtId="0" fontId="11" fillId="0" borderId="0" xfId="0" applyFont="1" applyAlignment="1">
      <alignment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43" fontId="30" fillId="19" borderId="0" xfId="0" applyNumberFormat="1" applyFont="1" applyFill="1" applyAlignment="1">
      <alignment wrapText="1"/>
    </xf>
    <xf numFmtId="0" fontId="31" fillId="19" borderId="0" xfId="0" applyFont="1" applyFill="1" applyAlignment="1">
      <alignment wrapText="1"/>
    </xf>
    <xf numFmtId="43" fontId="25" fillId="19" borderId="0" xfId="0" applyNumberFormat="1" applyFont="1" applyFill="1" applyAlignment="1">
      <alignment wrapText="1"/>
    </xf>
    <xf numFmtId="0" fontId="36" fillId="0" borderId="0" xfId="0" applyFont="1" applyAlignment="1">
      <alignment horizontal="center" vertical="center" wrapText="1"/>
    </xf>
    <xf numFmtId="0" fontId="38" fillId="0" borderId="0" xfId="3" applyAlignment="1">
      <alignment horizontal="left" vertical="top"/>
    </xf>
    <xf numFmtId="0" fontId="41" fillId="0" borderId="58" xfId="3" applyFont="1" applyBorder="1" applyAlignment="1">
      <alignment horizontal="left" vertical="top" wrapText="1" indent="7"/>
    </xf>
    <xf numFmtId="0" fontId="41" fillId="0" borderId="61" xfId="3" applyFont="1" applyBorder="1" applyAlignment="1">
      <alignment horizontal="left" vertical="top" wrapText="1" indent="7"/>
    </xf>
    <xf numFmtId="0" fontId="42" fillId="0" borderId="63" xfId="3" applyFont="1" applyBorder="1" applyAlignment="1">
      <alignment horizontal="left" vertical="top" wrapText="1" indent="7"/>
    </xf>
    <xf numFmtId="0" fontId="42" fillId="0" borderId="65" xfId="3" applyFont="1" applyBorder="1" applyAlignment="1">
      <alignment horizontal="left" vertical="top" wrapText="1"/>
    </xf>
    <xf numFmtId="1" fontId="46" fillId="0" borderId="60" xfId="3" applyNumberFormat="1" applyFont="1" applyBorder="1" applyAlignment="1">
      <alignment horizontal="left" vertical="top" shrinkToFit="1"/>
    </xf>
    <xf numFmtId="1" fontId="46" fillId="0" borderId="62" xfId="3" applyNumberFormat="1" applyFont="1" applyBorder="1" applyAlignment="1">
      <alignment horizontal="left" vertical="top" shrinkToFit="1"/>
    </xf>
    <xf numFmtId="1" fontId="46" fillId="0" borderId="62" xfId="3" applyNumberFormat="1" applyFont="1" applyBorder="1" applyAlignment="1">
      <alignment horizontal="left" vertical="center" shrinkToFit="1"/>
    </xf>
    <xf numFmtId="43" fontId="28" fillId="11" borderId="38" xfId="1" applyFont="1" applyFill="1" applyBorder="1" applyAlignment="1" applyProtection="1">
      <alignment horizontal="center" vertical="center" wrapText="1"/>
    </xf>
    <xf numFmtId="43" fontId="28" fillId="11" borderId="40" xfId="1" applyFont="1" applyFill="1" applyBorder="1" applyAlignment="1" applyProtection="1">
      <alignment horizontal="center" vertical="center" wrapText="1"/>
    </xf>
    <xf numFmtId="0" fontId="3" fillId="4" borderId="29"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4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43" fontId="33" fillId="11" borderId="38" xfId="1" applyFont="1" applyFill="1" applyBorder="1" applyAlignment="1" applyProtection="1">
      <alignment horizontal="center" vertical="center" wrapText="1"/>
    </xf>
    <xf numFmtId="43" fontId="33" fillId="11" borderId="40" xfId="1" applyFont="1" applyFill="1" applyBorder="1" applyAlignment="1" applyProtection="1">
      <alignment horizontal="center" vertical="center" wrapText="1"/>
    </xf>
    <xf numFmtId="0" fontId="29" fillId="13" borderId="38" xfId="0" applyFont="1" applyFill="1" applyBorder="1" applyAlignment="1">
      <alignment horizontal="center" vertical="center" wrapText="1"/>
    </xf>
    <xf numFmtId="0" fontId="29" fillId="13" borderId="39" xfId="0" applyFont="1" applyFill="1" applyBorder="1" applyAlignment="1">
      <alignment horizontal="center" vertical="center" wrapText="1"/>
    </xf>
    <xf numFmtId="0" fontId="29" fillId="13" borderId="40" xfId="0" applyFont="1" applyFill="1" applyBorder="1" applyAlignment="1">
      <alignment horizontal="center" vertical="center" wrapText="1"/>
    </xf>
    <xf numFmtId="0" fontId="29" fillId="18" borderId="38" xfId="0" applyFont="1" applyFill="1" applyBorder="1" applyAlignment="1">
      <alignment horizontal="center" vertical="center" wrapText="1"/>
    </xf>
    <xf numFmtId="0" fontId="29" fillId="18" borderId="39" xfId="0" applyFont="1" applyFill="1" applyBorder="1" applyAlignment="1">
      <alignment horizontal="center" vertical="center" wrapText="1"/>
    </xf>
    <xf numFmtId="0" fontId="29" fillId="18" borderId="40"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9" fillId="7" borderId="48"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0" xfId="0" applyFont="1" applyFill="1" applyBorder="1" applyAlignment="1">
      <alignment horizontal="right" wrapText="1"/>
    </xf>
    <xf numFmtId="0" fontId="2" fillId="5" borderId="35" xfId="0" applyFont="1" applyFill="1" applyBorder="1" applyAlignment="1">
      <alignment horizontal="right"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9" fillId="16" borderId="23" xfId="0" applyFont="1" applyFill="1" applyBorder="1" applyAlignment="1">
      <alignment horizontal="center" vertical="center" wrapText="1"/>
    </xf>
    <xf numFmtId="0" fontId="19" fillId="16" borderId="24" xfId="0" applyFont="1" applyFill="1" applyBorder="1" applyAlignment="1">
      <alignment horizontal="center" vertical="center" wrapText="1"/>
    </xf>
    <xf numFmtId="0" fontId="19" fillId="16" borderId="25" xfId="0" applyFont="1" applyFill="1" applyBorder="1" applyAlignment="1">
      <alignment horizontal="center" vertical="center" wrapText="1"/>
    </xf>
    <xf numFmtId="0" fontId="26" fillId="13" borderId="38" xfId="0" applyFont="1" applyFill="1" applyBorder="1" applyAlignment="1">
      <alignment horizontal="center" vertical="center" wrapText="1"/>
    </xf>
    <xf numFmtId="0" fontId="26" fillId="13" borderId="39" xfId="0" applyFont="1" applyFill="1" applyBorder="1" applyAlignment="1">
      <alignment horizontal="center" vertical="center" wrapText="1"/>
    </xf>
    <xf numFmtId="0" fontId="26" fillId="13" borderId="40" xfId="0" applyFont="1" applyFill="1" applyBorder="1" applyAlignment="1">
      <alignment horizontal="center" vertical="center" wrapText="1"/>
    </xf>
    <xf numFmtId="0" fontId="29" fillId="13" borderId="29" xfId="0" applyFont="1" applyFill="1" applyBorder="1" applyAlignment="1">
      <alignment horizontal="center" vertical="center" wrapText="1"/>
    </xf>
    <xf numFmtId="0" fontId="29" fillId="13" borderId="45" xfId="0" applyFont="1" applyFill="1" applyBorder="1" applyAlignment="1">
      <alignment horizontal="center" vertical="center" wrapText="1"/>
    </xf>
    <xf numFmtId="0" fontId="29" fillId="13" borderId="46" xfId="0" applyFont="1" applyFill="1" applyBorder="1" applyAlignment="1">
      <alignment horizontal="center" vertical="center" wrapText="1"/>
    </xf>
    <xf numFmtId="0" fontId="29" fillId="13" borderId="30" xfId="0" applyFont="1" applyFill="1" applyBorder="1" applyAlignment="1">
      <alignment horizontal="center" vertical="center" wrapText="1"/>
    </xf>
    <xf numFmtId="0" fontId="29" fillId="13" borderId="48" xfId="0" applyFont="1" applyFill="1" applyBorder="1" applyAlignment="1">
      <alignment horizontal="center" vertical="center" wrapText="1"/>
    </xf>
    <xf numFmtId="0" fontId="29" fillId="13" borderId="49" xfId="0" applyFont="1" applyFill="1" applyBorder="1" applyAlignment="1">
      <alignment horizontal="center" vertical="center" wrapText="1"/>
    </xf>
    <xf numFmtId="43" fontId="33" fillId="11" borderId="29" xfId="0" applyNumberFormat="1" applyFont="1" applyFill="1" applyBorder="1" applyAlignment="1">
      <alignment horizontal="center" vertical="center" wrapText="1"/>
    </xf>
    <xf numFmtId="0" fontId="33" fillId="11" borderId="46" xfId="0" applyFont="1" applyFill="1" applyBorder="1" applyAlignment="1">
      <alignment horizontal="center" vertical="center" wrapText="1"/>
    </xf>
    <xf numFmtId="0" fontId="33" fillId="11" borderId="30" xfId="0" applyFont="1" applyFill="1" applyBorder="1" applyAlignment="1">
      <alignment horizontal="center" vertical="center" wrapText="1"/>
    </xf>
    <xf numFmtId="0" fontId="33" fillId="11" borderId="49" xfId="0" applyFont="1" applyFill="1" applyBorder="1" applyAlignment="1">
      <alignment horizontal="center" vertical="center" wrapText="1"/>
    </xf>
    <xf numFmtId="0" fontId="17" fillId="6" borderId="23" xfId="0" applyFont="1" applyFill="1" applyBorder="1" applyAlignment="1">
      <alignment horizontal="center" vertical="center" wrapText="1"/>
    </xf>
    <xf numFmtId="0" fontId="17" fillId="6" borderId="24"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29" fillId="6" borderId="38" xfId="0" applyFont="1" applyFill="1" applyBorder="1" applyAlignment="1">
      <alignment horizontal="center" vertical="center" wrapText="1"/>
    </xf>
    <xf numFmtId="0" fontId="29" fillId="6" borderId="39" xfId="0" applyFont="1" applyFill="1" applyBorder="1" applyAlignment="1">
      <alignment horizontal="center" vertical="center" wrapText="1"/>
    </xf>
    <xf numFmtId="0" fontId="29" fillId="6" borderId="40" xfId="0" applyFont="1" applyFill="1" applyBorder="1" applyAlignment="1">
      <alignment horizontal="center" vertical="center" wrapText="1"/>
    </xf>
    <xf numFmtId="0" fontId="9" fillId="17" borderId="38" xfId="0" applyFont="1" applyFill="1" applyBorder="1" applyAlignment="1">
      <alignment horizontal="center" vertical="center" wrapText="1"/>
    </xf>
    <xf numFmtId="0" fontId="9" fillId="17" borderId="39" xfId="0" applyFont="1" applyFill="1" applyBorder="1" applyAlignment="1">
      <alignment horizontal="center" vertical="center" wrapText="1"/>
    </xf>
    <xf numFmtId="0" fontId="9" fillId="17" borderId="40"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4" borderId="34" xfId="0" applyFont="1" applyFill="1" applyBorder="1" applyAlignment="1">
      <alignment horizontal="right" wrapText="1"/>
    </xf>
    <xf numFmtId="0" fontId="2" fillId="4" borderId="28" xfId="0" applyFont="1" applyFill="1" applyBorder="1" applyAlignment="1">
      <alignment horizontal="right" wrapText="1"/>
    </xf>
    <xf numFmtId="0" fontId="2" fillId="8" borderId="38" xfId="0" applyFont="1" applyFill="1" applyBorder="1" applyAlignment="1">
      <alignment horizontal="right" wrapText="1"/>
    </xf>
    <xf numFmtId="0" fontId="2" fillId="8" borderId="40" xfId="0" applyFont="1" applyFill="1" applyBorder="1" applyAlignment="1">
      <alignment horizontal="right" wrapText="1"/>
    </xf>
    <xf numFmtId="0" fontId="2" fillId="8" borderId="39" xfId="0" applyFont="1" applyFill="1" applyBorder="1" applyAlignment="1">
      <alignment horizontal="right" wrapText="1"/>
    </xf>
    <xf numFmtId="0" fontId="2" fillId="4" borderId="50" xfId="0" applyFont="1" applyFill="1" applyBorder="1" applyAlignment="1">
      <alignment horizontal="right" wrapText="1"/>
    </xf>
    <xf numFmtId="0" fontId="2" fillId="4" borderId="51" xfId="0" applyFont="1" applyFill="1" applyBorder="1" applyAlignment="1">
      <alignment horizontal="right"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43" fontId="2" fillId="19" borderId="38" xfId="1" applyFont="1" applyFill="1" applyBorder="1" applyAlignment="1" applyProtection="1">
      <alignment horizontal="center" vertical="center" wrapText="1"/>
    </xf>
    <xf numFmtId="43" fontId="2" fillId="19" borderId="40" xfId="1" applyFont="1" applyFill="1" applyBorder="1" applyAlignment="1" applyProtection="1">
      <alignment horizontal="center" vertical="center" wrapText="1"/>
    </xf>
    <xf numFmtId="43" fontId="27" fillId="11" borderId="38" xfId="1" applyFont="1" applyFill="1" applyBorder="1" applyAlignment="1" applyProtection="1">
      <alignment horizontal="center" vertical="center" wrapText="1"/>
    </xf>
    <xf numFmtId="43" fontId="27" fillId="11" borderId="40" xfId="1" applyFont="1" applyFill="1" applyBorder="1" applyAlignment="1" applyProtection="1">
      <alignment horizontal="center" vertical="center" wrapText="1"/>
    </xf>
    <xf numFmtId="0" fontId="7" fillId="17" borderId="38" xfId="0" applyFont="1" applyFill="1" applyBorder="1" applyAlignment="1">
      <alignment horizontal="center" vertical="center" wrapText="1"/>
    </xf>
    <xf numFmtId="0" fontId="7" fillId="17" borderId="39" xfId="0" applyFont="1" applyFill="1" applyBorder="1" applyAlignment="1">
      <alignment horizontal="center" vertical="center" wrapText="1"/>
    </xf>
    <xf numFmtId="0" fontId="7" fillId="17" borderId="40" xfId="0" applyFont="1" applyFill="1" applyBorder="1" applyAlignment="1">
      <alignment horizontal="center" vertical="center" wrapText="1"/>
    </xf>
    <xf numFmtId="0" fontId="20" fillId="9" borderId="29" xfId="0" applyFont="1" applyFill="1" applyBorder="1" applyAlignment="1">
      <alignment horizontal="center" vertical="center" wrapText="1"/>
    </xf>
    <xf numFmtId="0" fontId="20" fillId="9" borderId="46" xfId="0" applyFont="1" applyFill="1" applyBorder="1" applyAlignment="1">
      <alignment horizontal="center" vertical="center" wrapText="1"/>
    </xf>
    <xf numFmtId="0" fontId="20" fillId="9" borderId="22" xfId="0" applyFont="1" applyFill="1" applyBorder="1" applyAlignment="1">
      <alignment horizontal="center" vertical="center" wrapText="1"/>
    </xf>
    <xf numFmtId="0" fontId="20" fillId="9" borderId="47" xfId="0" applyFont="1" applyFill="1" applyBorder="1" applyAlignment="1">
      <alignment horizontal="center" vertical="center" wrapText="1"/>
    </xf>
    <xf numFmtId="0" fontId="20" fillId="9" borderId="30" xfId="0" applyFont="1" applyFill="1" applyBorder="1" applyAlignment="1">
      <alignment horizontal="center" vertical="center" wrapText="1"/>
    </xf>
    <xf numFmtId="0" fontId="20" fillId="9" borderId="49"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14" borderId="38" xfId="0" applyFont="1" applyFill="1" applyBorder="1" applyAlignment="1">
      <alignment horizontal="center" vertical="center" wrapText="1"/>
    </xf>
    <xf numFmtId="0" fontId="2" fillId="14" borderId="19" xfId="0" applyFont="1" applyFill="1" applyBorder="1" applyAlignment="1">
      <alignment horizontal="center" vertical="center" wrapText="1"/>
    </xf>
    <xf numFmtId="0" fontId="29" fillId="17" borderId="30" xfId="0" applyFont="1" applyFill="1" applyBorder="1" applyAlignment="1">
      <alignment horizontal="center" vertical="center" wrapText="1"/>
    </xf>
    <xf numFmtId="0" fontId="29" fillId="17" borderId="48" xfId="0" applyFont="1" applyFill="1" applyBorder="1" applyAlignment="1">
      <alignment horizontal="center" vertical="center" wrapText="1"/>
    </xf>
    <xf numFmtId="0" fontId="29" fillId="17" borderId="49" xfId="0" applyFont="1" applyFill="1" applyBorder="1" applyAlignment="1">
      <alignment horizontal="center" vertical="center" wrapText="1"/>
    </xf>
    <xf numFmtId="43" fontId="24" fillId="12" borderId="38" xfId="1" applyFont="1" applyFill="1" applyBorder="1" applyAlignment="1" applyProtection="1">
      <alignment horizontal="center" vertical="center" wrapText="1"/>
      <protection locked="0"/>
    </xf>
    <xf numFmtId="43" fontId="24" fillId="12" borderId="40" xfId="1" applyFont="1" applyFill="1" applyBorder="1" applyAlignment="1" applyProtection="1">
      <alignment horizontal="center" vertical="center" wrapText="1"/>
      <protection locked="0"/>
    </xf>
    <xf numFmtId="0" fontId="2" fillId="9" borderId="29"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9" borderId="47" xfId="0" applyFont="1" applyFill="1" applyBorder="1" applyAlignment="1">
      <alignment horizontal="center" vertical="center" wrapText="1"/>
    </xf>
    <xf numFmtId="0" fontId="2" fillId="9" borderId="30" xfId="0" applyFont="1" applyFill="1" applyBorder="1" applyAlignment="1">
      <alignment horizontal="center" vertical="center" wrapText="1"/>
    </xf>
    <xf numFmtId="0" fontId="2" fillId="9" borderId="49"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10" borderId="39"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45" xfId="0" applyFont="1" applyFill="1" applyBorder="1" applyAlignment="1">
      <alignment horizontal="center" vertical="center" wrapText="1"/>
    </xf>
    <xf numFmtId="0" fontId="21" fillId="7" borderId="46"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38" fillId="0" borderId="0" xfId="3" applyAlignment="1">
      <alignment horizontal="left" vertical="top" wrapText="1" indent="2"/>
    </xf>
    <xf numFmtId="0" fontId="42" fillId="0" borderId="65" xfId="3" applyFont="1" applyBorder="1" applyAlignment="1">
      <alignment horizontal="left" vertical="top" wrapText="1"/>
    </xf>
    <xf numFmtId="0" fontId="42" fillId="0" borderId="64" xfId="3" applyFont="1" applyBorder="1" applyAlignment="1">
      <alignment horizontal="left" vertical="top" wrapText="1"/>
    </xf>
    <xf numFmtId="0" fontId="38" fillId="0" borderId="0" xfId="3" applyAlignment="1">
      <alignment horizontal="left" wrapText="1"/>
    </xf>
    <xf numFmtId="0" fontId="41" fillId="0" borderId="62" xfId="3" applyFont="1" applyBorder="1" applyAlignment="1">
      <alignment horizontal="left" vertical="top" wrapText="1"/>
    </xf>
    <xf numFmtId="0" fontId="41" fillId="0" borderId="0" xfId="3" applyFont="1" applyAlignment="1">
      <alignment horizontal="left" vertical="top" wrapText="1"/>
    </xf>
    <xf numFmtId="0" fontId="41" fillId="0" borderId="59" xfId="3" applyFont="1" applyBorder="1" applyAlignment="1">
      <alignment horizontal="left" vertical="top" wrapText="1" indent="1"/>
    </xf>
    <xf numFmtId="0" fontId="41" fillId="0" borderId="58" xfId="3" applyFont="1" applyBorder="1" applyAlignment="1">
      <alignment horizontal="left" vertical="top" wrapText="1" indent="1"/>
    </xf>
    <xf numFmtId="0" fontId="38" fillId="0" borderId="0" xfId="3" applyAlignment="1">
      <alignment horizontal="left" vertical="center" wrapText="1"/>
    </xf>
    <xf numFmtId="0" fontId="38" fillId="0" borderId="0" xfId="3" applyAlignment="1">
      <alignment horizontal="left" vertical="center" wrapText="1" indent="2"/>
    </xf>
    <xf numFmtId="0" fontId="41" fillId="0" borderId="60" xfId="3" applyFont="1" applyBorder="1" applyAlignment="1">
      <alignment horizontal="left" vertical="top" wrapText="1"/>
    </xf>
    <xf numFmtId="0" fontId="41" fillId="0" borderId="59" xfId="3" applyFont="1" applyBorder="1" applyAlignment="1">
      <alignment horizontal="left" vertical="top" wrapText="1"/>
    </xf>
    <xf numFmtId="0" fontId="41" fillId="0" borderId="0" xfId="3" applyFont="1" applyAlignment="1">
      <alignment horizontal="left" vertical="top" wrapText="1" indent="1"/>
    </xf>
    <xf numFmtId="0" fontId="41" fillId="0" borderId="61" xfId="3" applyFont="1" applyBorder="1" applyAlignment="1">
      <alignment horizontal="left" vertical="top" wrapText="1" indent="1"/>
    </xf>
    <xf numFmtId="0" fontId="38" fillId="0" borderId="0" xfId="3" applyAlignment="1">
      <alignment horizontal="left" vertical="top" wrapText="1"/>
    </xf>
    <xf numFmtId="0" fontId="41" fillId="0" borderId="58" xfId="3" applyFont="1" applyBorder="1" applyAlignment="1">
      <alignment horizontal="left" vertical="top" wrapText="1"/>
    </xf>
    <xf numFmtId="0" fontId="42" fillId="0" borderId="64" xfId="3" applyFont="1" applyBorder="1" applyAlignment="1">
      <alignment horizontal="left" vertical="top" wrapText="1" indent="1"/>
    </xf>
    <xf numFmtId="0" fontId="42" fillId="0" borderId="63" xfId="3" applyFont="1" applyBorder="1" applyAlignment="1">
      <alignment horizontal="left" vertical="top" wrapText="1" indent="1"/>
    </xf>
    <xf numFmtId="0" fontId="41" fillId="0" borderId="61" xfId="3" applyFont="1" applyBorder="1" applyAlignment="1">
      <alignment horizontal="left" vertical="top" wrapText="1"/>
    </xf>
  </cellXfs>
  <cellStyles count="4">
    <cellStyle name="Normal" xfId="0" builtinId="0"/>
    <cellStyle name="Normal 2" xfId="3" xr:uid="{6BE6AB54-0591-4768-9AF8-2309E4FD85BE}"/>
    <cellStyle name="Virgül" xfId="1" builtinId="3"/>
    <cellStyle name="Yüzde"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152400</xdr:colOff>
      <xdr:row>50</xdr:row>
      <xdr:rowOff>83128</xdr:rowOff>
    </xdr:from>
    <xdr:to>
      <xdr:col>8</xdr:col>
      <xdr:colOff>1773382</xdr:colOff>
      <xdr:row>52</xdr:row>
      <xdr:rowOff>0</xdr:rowOff>
    </xdr:to>
    <xdr:sp macro="" textlink="">
      <xdr:nvSpPr>
        <xdr:cNvPr id="2" name="Ok: Sağ 1">
          <a:extLst>
            <a:ext uri="{FF2B5EF4-FFF2-40B4-BE49-F238E27FC236}">
              <a16:creationId xmlns:a16="http://schemas.microsoft.com/office/drawing/2014/main" id="{2E9A7E45-4998-AA27-9E72-5423DB904AD6}"/>
            </a:ext>
          </a:extLst>
        </xdr:cNvPr>
        <xdr:cNvSpPr/>
      </xdr:nvSpPr>
      <xdr:spPr>
        <a:xfrm>
          <a:off x="18565091" y="11346873"/>
          <a:ext cx="1620982" cy="401782"/>
        </a:xfrm>
        <a:prstGeom prst="rightArrow">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7</xdr:col>
      <xdr:colOff>1958215</xdr:colOff>
      <xdr:row>117</xdr:row>
      <xdr:rowOff>185714</xdr:rowOff>
    </xdr:from>
    <xdr:to>
      <xdr:col>10</xdr:col>
      <xdr:colOff>130633</xdr:colOff>
      <xdr:row>120</xdr:row>
      <xdr:rowOff>3625</xdr:rowOff>
    </xdr:to>
    <xdr:sp macro="" textlink="">
      <xdr:nvSpPr>
        <xdr:cNvPr id="3" name="Ok: Sağ 2">
          <a:extLst>
            <a:ext uri="{FF2B5EF4-FFF2-40B4-BE49-F238E27FC236}">
              <a16:creationId xmlns:a16="http://schemas.microsoft.com/office/drawing/2014/main" id="{D10D6862-0F74-469F-AAB2-7101C3BD9A0F}"/>
            </a:ext>
          </a:extLst>
        </xdr:cNvPr>
        <xdr:cNvSpPr/>
      </xdr:nvSpPr>
      <xdr:spPr>
        <a:xfrm rot="19740660">
          <a:off x="18330329" y="24765657"/>
          <a:ext cx="2700875" cy="405739"/>
        </a:xfrm>
        <a:prstGeom prst="rightArrow">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8</xdr:col>
      <xdr:colOff>1482436</xdr:colOff>
      <xdr:row>1</xdr:row>
      <xdr:rowOff>96982</xdr:rowOff>
    </xdr:from>
    <xdr:to>
      <xdr:col>10</xdr:col>
      <xdr:colOff>387926</xdr:colOff>
      <xdr:row>4</xdr:row>
      <xdr:rowOff>235527</xdr:rowOff>
    </xdr:to>
    <xdr:sp macro="[0]!VERİTEMİZLE" textlink="">
      <xdr:nvSpPr>
        <xdr:cNvPr id="4" name="Dikdörtgen 3">
          <a:extLst>
            <a:ext uri="{FF2B5EF4-FFF2-40B4-BE49-F238E27FC236}">
              <a16:creationId xmlns:a16="http://schemas.microsoft.com/office/drawing/2014/main" id="{68F1BE45-ABF1-2E5C-B3DB-56E5AAAAF107}"/>
            </a:ext>
          </a:extLst>
        </xdr:cNvPr>
        <xdr:cNvSpPr/>
      </xdr:nvSpPr>
      <xdr:spPr>
        <a:xfrm>
          <a:off x="26323636" y="304800"/>
          <a:ext cx="3796145" cy="110836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2800" b="1">
              <a:solidFill>
                <a:srgbClr val="FFFF00"/>
              </a:solidFill>
            </a:rPr>
            <a:t>SARI</a:t>
          </a:r>
          <a:r>
            <a:rPr lang="tr-TR" sz="2800" b="1" baseline="0">
              <a:solidFill>
                <a:srgbClr val="FFFF00"/>
              </a:solidFill>
            </a:rPr>
            <a:t> RENKLİ HÜCRELERİ TEMİZLE</a:t>
          </a:r>
          <a:endParaRPr lang="tr-TR" sz="2800" b="1">
            <a:solidFill>
              <a:srgbClr val="FFFF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1695257</xdr:rowOff>
    </xdr:from>
    <xdr:ext cx="5672952" cy="6064170"/>
    <xdr:pic>
      <xdr:nvPicPr>
        <xdr:cNvPr id="2" name="image1.jpeg">
          <a:extLst>
            <a:ext uri="{FF2B5EF4-FFF2-40B4-BE49-F238E27FC236}">
              <a16:creationId xmlns:a16="http://schemas.microsoft.com/office/drawing/2014/main" id="{C0AECFEA-844D-4262-BD0A-82A7BD58F3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52257"/>
          <a:ext cx="5672952" cy="606417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486233</xdr:colOff>
      <xdr:row>0</xdr:row>
      <xdr:rowOff>53340</xdr:rowOff>
    </xdr:from>
    <xdr:to>
      <xdr:col>15</xdr:col>
      <xdr:colOff>323221</xdr:colOff>
      <xdr:row>37</xdr:row>
      <xdr:rowOff>81165</xdr:rowOff>
    </xdr:to>
    <xdr:pic>
      <xdr:nvPicPr>
        <xdr:cNvPr id="2" name="Resim 1">
          <a:extLst>
            <a:ext uri="{FF2B5EF4-FFF2-40B4-BE49-F238E27FC236}">
              <a16:creationId xmlns:a16="http://schemas.microsoft.com/office/drawing/2014/main" id="{94695154-9B79-4F86-939D-8FF2F9E5C585}"/>
            </a:ext>
          </a:extLst>
        </xdr:cNvPr>
        <xdr:cNvPicPr>
          <a:picLocks noChangeAspect="1"/>
        </xdr:cNvPicPr>
      </xdr:nvPicPr>
      <xdr:blipFill>
        <a:blip xmlns:r="http://schemas.openxmlformats.org/officeDocument/2006/relationships" r:embed="rId1"/>
        <a:stretch>
          <a:fillRect/>
        </a:stretch>
      </xdr:blipFill>
      <xdr:spPr>
        <a:xfrm>
          <a:off x="486233" y="53340"/>
          <a:ext cx="8980988" cy="679438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441960</xdr:colOff>
      <xdr:row>0</xdr:row>
      <xdr:rowOff>56442</xdr:rowOff>
    </xdr:from>
    <xdr:to>
      <xdr:col>21</xdr:col>
      <xdr:colOff>25631</xdr:colOff>
      <xdr:row>42</xdr:row>
      <xdr:rowOff>11938</xdr:rowOff>
    </xdr:to>
    <xdr:pic>
      <xdr:nvPicPr>
        <xdr:cNvPr id="2" name="Resim 1">
          <a:extLst>
            <a:ext uri="{FF2B5EF4-FFF2-40B4-BE49-F238E27FC236}">
              <a16:creationId xmlns:a16="http://schemas.microsoft.com/office/drawing/2014/main" id="{BF5B7B43-F784-46AE-82D1-F4776A753127}"/>
            </a:ext>
          </a:extLst>
        </xdr:cNvPr>
        <xdr:cNvPicPr>
          <a:picLocks noChangeAspect="1"/>
        </xdr:cNvPicPr>
      </xdr:nvPicPr>
      <xdr:blipFill>
        <a:blip xmlns:r="http://schemas.openxmlformats.org/officeDocument/2006/relationships" r:embed="rId1"/>
        <a:stretch>
          <a:fillRect/>
        </a:stretch>
      </xdr:blipFill>
      <xdr:spPr>
        <a:xfrm>
          <a:off x="441960" y="56442"/>
          <a:ext cx="12385271" cy="763645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ilgisayar" id="{86C5DEBB-CC98-45B1-AC22-257FDD2B3EBC}" userId="Bilgisayar" providerId="None"/>
</personList>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21" dT="2025-05-01T11:06:19.86" personId="{86C5DEBB-CC98-45B1-AC22-257FDD2B3EBC}" id="{7D6A1CE6-77E9-4CE1-A678-6DA9411AB40E}">
    <text>VERGİ YÜKÜ %10 UN ALTINDA OLDUĞUNDA; AKV HESABINDA VERGİ YÜKÜNE TEKABÜL EDEN KAZANÇ TUTARI (VERGİ TUTARI /0,1 formülü ile hesaplanacak) İNDİRİM KONUSU YAPILABİLECEKTİR.</text>
  </threadedComment>
  <threadedComment ref="H23" dT="2025-05-01T11:06:19.86" personId="{86C5DEBB-CC98-45B1-AC22-257FDD2B3EBC}" id="{ECF9B3E9-48B1-4167-ADE3-B7F75A3E7919}">
    <text>VERGİ YÜKÜ %10 UN ALTINDA OLDUĞUNDA; AKV HESABINDA VERGİ YÜKÜNE TEKABÜL EDEN KAZANÇ TUTARI (VERGİ TUTARI /0,1 formülü ile hesaplanacak) İNDİRİM KONUSU YAPILABİLECEKTİR.</text>
  </threadedComment>
  <threadedComment ref="H25" dT="2025-05-01T11:06:19.86" personId="{86C5DEBB-CC98-45B1-AC22-257FDD2B3EBC}" id="{4D8F16BB-C043-480F-913B-614A662A8E30}">
    <text>VERGİ YÜKÜ %10 UN ALTINDA OLDUĞUNDA; AKV HESABINDA VERGİ YÜKÜNE TEKABÜL EDEN KAZANÇ TUTARI (VERGİ TUTARI /0,1 formülü ile hesaplanacak) İNDİRİM KONUSU YAPILABİLECEKTİR.</text>
  </threadedComment>
  <threadedComment ref="H34" dT="2025-05-01T11:06:19.86" personId="{86C5DEBB-CC98-45B1-AC22-257FDD2B3EBC}" id="{88E08341-0938-4BBC-B795-B03CFD983755}">
    <text>VERGİ YÜKÜ %10 UN ALTINDA OLDUĞUNDA; AKV HESABINDA VERGİ YÜKÜNE TEKABÜL EDEN KAZANÇ TUTARI (VERGİ TUTARI /0,1 formülü ile hesaplanacak) İNDİRİM KONUSU YAPILABİLECEKTİR.</text>
  </threadedComment>
  <threadedComment ref="H36" dT="2025-05-01T11:06:19.86" personId="{86C5DEBB-CC98-45B1-AC22-257FDD2B3EBC}" id="{5F474BC5-0883-4A91-92B8-C41E3E1FF1D6}">
    <text>VERGİ YÜKÜ %10 UN ALTINDA OLDUĞUNDA; AKV HESABINDA VERGİ YÜKÜNE TEKABÜL EDEN KAZANÇ TUTARI (VERGİ TUTARI /0,1 formülü ile hesaplanacak) İNDİRİM KONUSU YAPILABİLECEKTİR.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1344-6A96-48FB-83CD-BFBC44872F3D}">
  <sheetPr codeName="Sayfa1"/>
  <dimension ref="A1:V177"/>
  <sheetViews>
    <sheetView tabSelected="1" zoomScale="40" zoomScaleNormal="40" workbookViewId="0">
      <selection activeCell="F69" sqref="F69"/>
    </sheetView>
  </sheetViews>
  <sheetFormatPr defaultRowHeight="15.6" x14ac:dyDescent="0.3"/>
  <cols>
    <col min="1" max="1" width="11.33203125" style="152" customWidth="1"/>
    <col min="2" max="2" width="23.21875" style="146" customWidth="1"/>
    <col min="3" max="3" width="18.5546875" style="147" customWidth="1"/>
    <col min="4" max="4" width="183.33203125" style="69" customWidth="1"/>
    <col min="5" max="5" width="27.6640625" style="69" customWidth="1"/>
    <col min="6" max="6" width="29.77734375" style="13" bestFit="1" customWidth="1"/>
    <col min="7" max="7" width="39.77734375" style="85" customWidth="1"/>
    <col min="8" max="8" width="29.77734375" style="13" bestFit="1" customWidth="1"/>
    <col min="9" max="9" width="38.88671875" style="69" customWidth="1"/>
    <col min="10" max="10" width="32.33203125" style="69" customWidth="1"/>
    <col min="11" max="11" width="37.21875" style="69" customWidth="1"/>
    <col min="12" max="13" width="8.88671875" style="69"/>
    <col min="14" max="14" width="12.5546875" style="69" customWidth="1"/>
    <col min="15" max="16384" width="8.88671875" style="69"/>
  </cols>
  <sheetData>
    <row r="1" spans="1:21" ht="16.2" thickBot="1" x14ac:dyDescent="0.35">
      <c r="A1" s="64"/>
      <c r="B1" s="65"/>
      <c r="C1" s="66"/>
      <c r="D1" s="67"/>
      <c r="E1" s="67"/>
      <c r="F1" s="44"/>
      <c r="G1" s="68"/>
      <c r="H1" s="44"/>
      <c r="I1" s="67"/>
      <c r="J1" s="67"/>
      <c r="K1" s="67"/>
      <c r="L1" s="67"/>
      <c r="M1" s="67"/>
      <c r="N1" s="67"/>
      <c r="O1" s="67"/>
      <c r="P1" s="67"/>
      <c r="Q1" s="67"/>
      <c r="R1" s="67"/>
      <c r="S1" s="67"/>
      <c r="T1" s="67"/>
      <c r="U1" s="67"/>
    </row>
    <row r="2" spans="1:21" ht="29.4" thickBot="1" x14ac:dyDescent="0.35">
      <c r="A2" s="70"/>
      <c r="B2" s="212" t="s">
        <v>85</v>
      </c>
      <c r="C2" s="213"/>
      <c r="D2" s="213"/>
      <c r="E2" s="213"/>
      <c r="F2" s="213"/>
      <c r="G2" s="213"/>
      <c r="H2" s="214"/>
      <c r="I2" s="67"/>
      <c r="J2" s="67"/>
      <c r="K2" s="67"/>
      <c r="L2" s="67"/>
      <c r="M2" s="67"/>
      <c r="N2" s="67"/>
      <c r="O2" s="67"/>
      <c r="P2" s="67"/>
      <c r="Q2" s="67"/>
      <c r="R2" s="67"/>
      <c r="S2" s="67"/>
      <c r="T2" s="67"/>
      <c r="U2" s="67"/>
    </row>
    <row r="3" spans="1:21" ht="26.4" customHeight="1" thickBot="1" x14ac:dyDescent="0.35">
      <c r="A3" s="64"/>
      <c r="B3" s="65"/>
      <c r="C3" s="66"/>
      <c r="D3" s="67"/>
      <c r="E3" s="239" t="s">
        <v>140</v>
      </c>
      <c r="F3" s="240"/>
      <c r="G3" s="239" t="s">
        <v>141</v>
      </c>
      <c r="H3" s="240"/>
      <c r="I3" s="67"/>
      <c r="J3" s="67"/>
      <c r="K3" s="67"/>
      <c r="L3" s="67"/>
      <c r="M3" s="67"/>
      <c r="N3" s="67"/>
      <c r="O3" s="67"/>
      <c r="P3" s="67"/>
      <c r="Q3" s="67"/>
      <c r="R3" s="67"/>
      <c r="S3" s="67"/>
      <c r="T3" s="67"/>
      <c r="U3" s="67"/>
    </row>
    <row r="4" spans="1:21" ht="21" x14ac:dyDescent="0.4">
      <c r="A4" s="64"/>
      <c r="B4" s="215" t="s">
        <v>58</v>
      </c>
      <c r="C4" s="216"/>
      <c r="D4" s="71" t="s">
        <v>0</v>
      </c>
      <c r="E4" s="6" t="s">
        <v>69</v>
      </c>
      <c r="F4" s="14">
        <v>1000000</v>
      </c>
      <c r="G4" s="6" t="s">
        <v>69</v>
      </c>
      <c r="H4" s="15">
        <f t="shared" ref="H4:H11" si="0">F4</f>
        <v>1000000</v>
      </c>
      <c r="J4" s="67"/>
      <c r="N4" s="67"/>
      <c r="O4" s="67"/>
      <c r="P4" s="67"/>
      <c r="Q4" s="67"/>
      <c r="R4" s="67"/>
      <c r="S4" s="67"/>
      <c r="T4" s="67"/>
      <c r="U4" s="67"/>
    </row>
    <row r="5" spans="1:21" ht="21" x14ac:dyDescent="0.4">
      <c r="A5" s="64"/>
      <c r="B5" s="217"/>
      <c r="C5" s="218"/>
      <c r="D5" s="72" t="s">
        <v>1</v>
      </c>
      <c r="E5" s="2" t="s">
        <v>69</v>
      </c>
      <c r="F5" s="16"/>
      <c r="G5" s="2" t="s">
        <v>69</v>
      </c>
      <c r="H5" s="17">
        <f t="shared" si="0"/>
        <v>0</v>
      </c>
      <c r="I5" s="67"/>
      <c r="J5" s="67"/>
      <c r="K5" s="67"/>
      <c r="L5" s="67"/>
      <c r="M5" s="67"/>
      <c r="N5" s="67"/>
      <c r="O5" s="67"/>
      <c r="P5" s="67"/>
      <c r="Q5" s="67"/>
      <c r="R5" s="67"/>
      <c r="S5" s="67"/>
      <c r="T5" s="67"/>
      <c r="U5" s="67"/>
    </row>
    <row r="6" spans="1:21" ht="21.6" thickBot="1" x14ac:dyDescent="0.45">
      <c r="A6" s="64"/>
      <c r="B6" s="217"/>
      <c r="C6" s="218"/>
      <c r="D6" s="72" t="s">
        <v>2</v>
      </c>
      <c r="E6" s="2" t="s">
        <v>69</v>
      </c>
      <c r="F6" s="16"/>
      <c r="G6" s="2" t="s">
        <v>69</v>
      </c>
      <c r="H6" s="17">
        <f t="shared" si="0"/>
        <v>0</v>
      </c>
      <c r="I6" s="67"/>
      <c r="J6" s="67"/>
      <c r="K6" s="67"/>
      <c r="L6" s="67"/>
      <c r="M6" s="67"/>
      <c r="N6" s="67"/>
      <c r="O6" s="67"/>
      <c r="P6" s="67"/>
      <c r="Q6" s="67"/>
      <c r="R6" s="67"/>
      <c r="S6" s="67"/>
      <c r="T6" s="67"/>
      <c r="U6" s="67"/>
    </row>
    <row r="7" spans="1:21" ht="72.599999999999994" thickBot="1" x14ac:dyDescent="0.35">
      <c r="A7" s="64"/>
      <c r="B7" s="217"/>
      <c r="C7" s="218"/>
      <c r="D7" s="73" t="s">
        <v>3</v>
      </c>
      <c r="E7" s="2" t="s">
        <v>69</v>
      </c>
      <c r="F7" s="1"/>
      <c r="G7" s="2" t="s">
        <v>69</v>
      </c>
      <c r="H7" s="7">
        <f t="shared" si="0"/>
        <v>0</v>
      </c>
      <c r="I7" s="74" t="s">
        <v>165</v>
      </c>
      <c r="J7" s="67"/>
      <c r="K7" s="67"/>
      <c r="L7" s="67"/>
      <c r="M7" s="67"/>
      <c r="N7" s="67"/>
      <c r="O7" s="67"/>
      <c r="P7" s="67"/>
      <c r="Q7" s="67"/>
      <c r="R7" s="67"/>
      <c r="S7" s="67"/>
      <c r="T7" s="67"/>
      <c r="U7" s="67"/>
    </row>
    <row r="8" spans="1:21" ht="21" x14ac:dyDescent="0.4">
      <c r="A8" s="64"/>
      <c r="B8" s="217"/>
      <c r="C8" s="218"/>
      <c r="D8" s="75" t="s">
        <v>4</v>
      </c>
      <c r="E8" s="2" t="s">
        <v>69</v>
      </c>
      <c r="F8" s="1"/>
      <c r="G8" s="2" t="s">
        <v>69</v>
      </c>
      <c r="H8" s="7">
        <f t="shared" si="0"/>
        <v>0</v>
      </c>
      <c r="I8" s="67"/>
      <c r="J8" s="67"/>
      <c r="K8" s="67"/>
      <c r="L8" s="67"/>
      <c r="M8" s="67"/>
      <c r="N8" s="67"/>
      <c r="O8" s="67"/>
      <c r="P8" s="67"/>
      <c r="Q8" s="67"/>
      <c r="R8" s="67"/>
      <c r="S8" s="67"/>
      <c r="T8" s="67"/>
      <c r="U8" s="67"/>
    </row>
    <row r="9" spans="1:21" ht="21" x14ac:dyDescent="0.4">
      <c r="A9" s="64"/>
      <c r="B9" s="217"/>
      <c r="C9" s="218"/>
      <c r="D9" s="75" t="s">
        <v>5</v>
      </c>
      <c r="E9" s="2" t="s">
        <v>69</v>
      </c>
      <c r="F9" s="18">
        <f>SUM(F10:F11)</f>
        <v>0</v>
      </c>
      <c r="G9" s="2" t="s">
        <v>69</v>
      </c>
      <c r="H9" s="7">
        <f t="shared" si="0"/>
        <v>0</v>
      </c>
      <c r="I9" s="67"/>
      <c r="J9" s="67"/>
      <c r="K9" s="67"/>
      <c r="L9" s="67"/>
      <c r="M9" s="67"/>
      <c r="N9" s="67"/>
      <c r="O9" s="67"/>
      <c r="P9" s="67"/>
      <c r="Q9" s="67"/>
      <c r="R9" s="67"/>
      <c r="S9" s="67"/>
      <c r="T9" s="67"/>
      <c r="U9" s="67"/>
    </row>
    <row r="10" spans="1:21" ht="21" x14ac:dyDescent="0.4">
      <c r="A10" s="64"/>
      <c r="B10" s="217"/>
      <c r="C10" s="218"/>
      <c r="D10" s="72" t="s">
        <v>6</v>
      </c>
      <c r="E10" s="2" t="s">
        <v>69</v>
      </c>
      <c r="F10" s="16"/>
      <c r="G10" s="2" t="s">
        <v>69</v>
      </c>
      <c r="H10" s="17">
        <f t="shared" si="0"/>
        <v>0</v>
      </c>
      <c r="I10" s="67"/>
      <c r="J10" s="67"/>
      <c r="K10" s="67"/>
      <c r="L10" s="67"/>
      <c r="M10" s="67"/>
      <c r="N10" s="67"/>
      <c r="O10" s="67"/>
      <c r="P10" s="67"/>
      <c r="Q10" s="67"/>
      <c r="R10" s="67"/>
      <c r="S10" s="67"/>
      <c r="T10" s="67"/>
      <c r="U10" s="67"/>
    </row>
    <row r="11" spans="1:21" ht="21" x14ac:dyDescent="0.4">
      <c r="A11" s="64"/>
      <c r="B11" s="217"/>
      <c r="C11" s="218"/>
      <c r="D11" s="72" t="s">
        <v>7</v>
      </c>
      <c r="E11" s="2" t="s">
        <v>69</v>
      </c>
      <c r="F11" s="16"/>
      <c r="G11" s="2" t="s">
        <v>69</v>
      </c>
      <c r="H11" s="17">
        <f t="shared" si="0"/>
        <v>0</v>
      </c>
      <c r="I11" s="67"/>
      <c r="J11" s="67"/>
      <c r="K11" s="67"/>
      <c r="L11" s="67"/>
      <c r="M11" s="67"/>
      <c r="N11" s="67"/>
      <c r="O11" s="67"/>
      <c r="P11" s="67"/>
      <c r="Q11" s="67"/>
      <c r="R11" s="67"/>
      <c r="S11" s="67"/>
      <c r="T11" s="67"/>
      <c r="U11" s="67"/>
    </row>
    <row r="12" spans="1:21" ht="21.6" thickBot="1" x14ac:dyDescent="0.45">
      <c r="A12" s="64"/>
      <c r="B12" s="219"/>
      <c r="C12" s="220"/>
      <c r="D12" s="230" t="s">
        <v>59</v>
      </c>
      <c r="E12" s="231"/>
      <c r="F12" s="19">
        <f>F4-F8+F9</f>
        <v>1000000</v>
      </c>
      <c r="G12" s="76"/>
      <c r="H12" s="20">
        <f>F12</f>
        <v>1000000</v>
      </c>
      <c r="I12" s="67"/>
      <c r="J12" s="67"/>
      <c r="K12" s="67"/>
      <c r="L12" s="67"/>
      <c r="M12" s="67"/>
      <c r="N12" s="67"/>
      <c r="O12" s="67"/>
      <c r="P12" s="67"/>
      <c r="Q12" s="67"/>
      <c r="R12" s="67"/>
      <c r="S12" s="67"/>
      <c r="T12" s="67"/>
      <c r="U12" s="67"/>
    </row>
    <row r="13" spans="1:21" ht="21" x14ac:dyDescent="0.4">
      <c r="A13" s="64"/>
      <c r="B13" s="183" t="s">
        <v>12</v>
      </c>
      <c r="C13" s="77" t="s">
        <v>13</v>
      </c>
      <c r="D13" s="185" t="s">
        <v>63</v>
      </c>
      <c r="E13" s="186"/>
      <c r="F13" s="21">
        <f>SUM(F14:F68)</f>
        <v>1000000</v>
      </c>
      <c r="G13" s="78"/>
      <c r="H13" s="15">
        <f>SUM(H14:H68)</f>
        <v>0</v>
      </c>
      <c r="I13" s="67"/>
      <c r="J13" s="67"/>
      <c r="K13" s="67"/>
      <c r="L13" s="67"/>
      <c r="M13" s="67"/>
      <c r="N13" s="67"/>
      <c r="O13" s="67"/>
      <c r="P13" s="67"/>
      <c r="Q13" s="67"/>
      <c r="R13" s="67"/>
      <c r="S13" s="67"/>
      <c r="T13" s="67"/>
      <c r="U13" s="67"/>
    </row>
    <row r="14" spans="1:21" ht="21" x14ac:dyDescent="0.4">
      <c r="A14" s="64"/>
      <c r="B14" s="184"/>
      <c r="C14" s="79">
        <v>297</v>
      </c>
      <c r="D14" s="80" t="s">
        <v>91</v>
      </c>
      <c r="E14" s="2" t="s">
        <v>69</v>
      </c>
      <c r="F14" s="16"/>
      <c r="G14" s="2" t="s">
        <v>69</v>
      </c>
      <c r="H14" s="17">
        <f>F14</f>
        <v>0</v>
      </c>
      <c r="I14" s="67"/>
      <c r="J14" s="67"/>
      <c r="K14" s="67"/>
      <c r="L14" s="67"/>
      <c r="M14" s="67"/>
      <c r="N14" s="67"/>
      <c r="O14" s="67"/>
      <c r="P14" s="67"/>
      <c r="Q14" s="67"/>
      <c r="R14" s="67"/>
      <c r="S14" s="67"/>
      <c r="T14" s="67"/>
      <c r="U14" s="67"/>
    </row>
    <row r="15" spans="1:21" ht="43.2" customHeight="1" x14ac:dyDescent="0.3">
      <c r="A15" s="64"/>
      <c r="B15" s="184"/>
      <c r="C15" s="79">
        <v>298</v>
      </c>
      <c r="D15" s="81" t="s">
        <v>92</v>
      </c>
      <c r="E15" s="2" t="s">
        <v>69</v>
      </c>
      <c r="F15" s="16"/>
      <c r="G15" s="2" t="s">
        <v>69</v>
      </c>
      <c r="H15" s="17">
        <f t="shared" ref="H15:H22" si="1">F15</f>
        <v>0</v>
      </c>
      <c r="I15" s="67"/>
      <c r="J15" s="67"/>
      <c r="K15" s="67"/>
      <c r="L15" s="67"/>
      <c r="M15" s="67"/>
      <c r="N15" s="67"/>
      <c r="O15" s="67"/>
      <c r="P15" s="67"/>
      <c r="Q15" s="67"/>
      <c r="R15" s="67"/>
      <c r="S15" s="67"/>
      <c r="T15" s="67"/>
      <c r="U15" s="67"/>
    </row>
    <row r="16" spans="1:21" ht="21" x14ac:dyDescent="0.4">
      <c r="A16" s="64"/>
      <c r="B16" s="184"/>
      <c r="C16" s="79">
        <v>299</v>
      </c>
      <c r="D16" s="80" t="s">
        <v>93</v>
      </c>
      <c r="E16" s="2" t="s">
        <v>69</v>
      </c>
      <c r="F16" s="16"/>
      <c r="G16" s="2" t="s">
        <v>69</v>
      </c>
      <c r="H16" s="17">
        <f t="shared" si="1"/>
        <v>0</v>
      </c>
      <c r="I16" s="67"/>
      <c r="J16" s="67"/>
      <c r="K16" s="67"/>
      <c r="L16" s="67"/>
      <c r="M16" s="67"/>
      <c r="N16" s="67"/>
      <c r="O16" s="67"/>
      <c r="P16" s="67"/>
      <c r="Q16" s="67"/>
      <c r="R16" s="67"/>
      <c r="S16" s="67"/>
      <c r="T16" s="67"/>
      <c r="U16" s="67"/>
    </row>
    <row r="17" spans="1:21" ht="21" x14ac:dyDescent="0.4">
      <c r="A17" s="64"/>
      <c r="B17" s="184"/>
      <c r="C17" s="79">
        <v>386</v>
      </c>
      <c r="D17" s="80" t="s">
        <v>94</v>
      </c>
      <c r="E17" s="2" t="s">
        <v>69</v>
      </c>
      <c r="F17" s="16"/>
      <c r="G17" s="2" t="s">
        <v>69</v>
      </c>
      <c r="H17" s="17">
        <f t="shared" si="1"/>
        <v>0</v>
      </c>
      <c r="I17" s="67"/>
      <c r="J17" s="67"/>
      <c r="K17" s="67"/>
      <c r="L17" s="67"/>
      <c r="M17" s="67"/>
      <c r="N17" s="67"/>
      <c r="O17" s="67"/>
      <c r="P17" s="67"/>
      <c r="Q17" s="67"/>
      <c r="R17" s="67"/>
      <c r="S17" s="67"/>
      <c r="T17" s="67"/>
      <c r="U17" s="67"/>
    </row>
    <row r="18" spans="1:21" ht="21" x14ac:dyDescent="0.4">
      <c r="A18" s="64"/>
      <c r="B18" s="184"/>
      <c r="C18" s="79">
        <v>306</v>
      </c>
      <c r="D18" s="80" t="s">
        <v>95</v>
      </c>
      <c r="E18" s="2" t="s">
        <v>69</v>
      </c>
      <c r="F18" s="16"/>
      <c r="G18" s="2" t="s">
        <v>69</v>
      </c>
      <c r="H18" s="17">
        <f t="shared" si="1"/>
        <v>0</v>
      </c>
      <c r="I18" s="67"/>
      <c r="J18" s="67"/>
      <c r="K18" s="67"/>
      <c r="L18" s="67"/>
      <c r="M18" s="67"/>
      <c r="N18" s="67"/>
      <c r="O18" s="67"/>
      <c r="P18" s="67"/>
      <c r="Q18" s="67"/>
      <c r="R18" s="67"/>
      <c r="S18" s="67"/>
      <c r="T18" s="67"/>
      <c r="U18" s="67"/>
    </row>
    <row r="19" spans="1:21" ht="21" x14ac:dyDescent="0.4">
      <c r="A19" s="64"/>
      <c r="B19" s="184"/>
      <c r="C19" s="79">
        <v>307</v>
      </c>
      <c r="D19" s="80" t="s">
        <v>96</v>
      </c>
      <c r="E19" s="2" t="s">
        <v>69</v>
      </c>
      <c r="F19" s="16"/>
      <c r="G19" s="2" t="s">
        <v>69</v>
      </c>
      <c r="H19" s="17">
        <f t="shared" si="1"/>
        <v>0</v>
      </c>
      <c r="I19" s="67"/>
      <c r="J19" s="67"/>
      <c r="K19" s="67"/>
      <c r="L19" s="67"/>
      <c r="M19" s="67"/>
      <c r="N19" s="67"/>
      <c r="O19" s="67"/>
      <c r="P19" s="67"/>
      <c r="Q19" s="67"/>
      <c r="R19" s="67"/>
      <c r="S19" s="67"/>
      <c r="T19" s="67"/>
      <c r="U19" s="67"/>
    </row>
    <row r="20" spans="1:21" s="85" customFormat="1" ht="34.799999999999997" customHeight="1" x14ac:dyDescent="0.3">
      <c r="A20" s="82" t="s">
        <v>164</v>
      </c>
      <c r="B20" s="184"/>
      <c r="C20" s="83" t="s">
        <v>173</v>
      </c>
      <c r="D20" s="84" t="s">
        <v>174</v>
      </c>
      <c r="E20" s="2" t="s">
        <v>69</v>
      </c>
      <c r="F20" s="16"/>
      <c r="G20" s="2" t="s">
        <v>69</v>
      </c>
      <c r="H20" s="17">
        <f t="shared" si="1"/>
        <v>0</v>
      </c>
      <c r="I20" s="68"/>
      <c r="J20" s="68"/>
      <c r="K20" s="68"/>
      <c r="L20" s="68"/>
      <c r="M20" s="68"/>
      <c r="N20" s="68"/>
      <c r="O20" s="68"/>
      <c r="P20" s="68"/>
      <c r="Q20" s="68"/>
      <c r="R20" s="68"/>
      <c r="S20" s="68"/>
      <c r="T20" s="68"/>
      <c r="U20" s="68"/>
    </row>
    <row r="21" spans="1:21" ht="46.8" x14ac:dyDescent="0.4">
      <c r="A21" s="82" t="s">
        <v>164</v>
      </c>
      <c r="B21" s="184"/>
      <c r="C21" s="83" t="s">
        <v>172</v>
      </c>
      <c r="D21" s="80" t="s">
        <v>157</v>
      </c>
      <c r="E21" s="2" t="s">
        <v>69</v>
      </c>
      <c r="F21" s="16"/>
      <c r="G21" s="2" t="s">
        <v>163</v>
      </c>
      <c r="H21" s="54">
        <f>I21/0.1</f>
        <v>0</v>
      </c>
      <c r="I21" s="61"/>
      <c r="J21" s="86" t="s">
        <v>158</v>
      </c>
      <c r="K21" s="67"/>
      <c r="L21" s="67"/>
      <c r="M21" s="67"/>
      <c r="N21" s="67"/>
      <c r="O21" s="67"/>
      <c r="P21" s="67"/>
      <c r="Q21" s="67"/>
      <c r="R21" s="67"/>
      <c r="S21" s="67"/>
      <c r="T21" s="67"/>
      <c r="U21" s="67"/>
    </row>
    <row r="22" spans="1:21" ht="42" x14ac:dyDescent="0.4">
      <c r="A22" s="82" t="s">
        <v>164</v>
      </c>
      <c r="B22" s="184"/>
      <c r="C22" s="83" t="s">
        <v>175</v>
      </c>
      <c r="D22" s="80" t="s">
        <v>177</v>
      </c>
      <c r="E22" s="2" t="s">
        <v>69</v>
      </c>
      <c r="F22" s="16"/>
      <c r="G22" s="2" t="s">
        <v>69</v>
      </c>
      <c r="H22" s="17">
        <f t="shared" si="1"/>
        <v>0</v>
      </c>
      <c r="I22" s="67"/>
      <c r="J22" s="67"/>
      <c r="K22" s="67"/>
      <c r="L22" s="67"/>
      <c r="M22" s="67"/>
      <c r="N22" s="67"/>
      <c r="O22" s="67"/>
      <c r="P22" s="67"/>
      <c r="Q22" s="67"/>
      <c r="R22" s="67"/>
      <c r="S22" s="67"/>
      <c r="T22" s="67"/>
      <c r="U22" s="67"/>
    </row>
    <row r="23" spans="1:21" ht="65.400000000000006" customHeight="1" x14ac:dyDescent="0.4">
      <c r="A23" s="82" t="s">
        <v>164</v>
      </c>
      <c r="B23" s="184"/>
      <c r="C23" s="83" t="s">
        <v>176</v>
      </c>
      <c r="D23" s="80" t="s">
        <v>178</v>
      </c>
      <c r="E23" s="2" t="s">
        <v>69</v>
      </c>
      <c r="F23" s="16"/>
      <c r="G23" s="2" t="s">
        <v>163</v>
      </c>
      <c r="H23" s="54">
        <f>I23/0.1</f>
        <v>0</v>
      </c>
      <c r="I23" s="61"/>
      <c r="J23" s="86" t="s">
        <v>158</v>
      </c>
      <c r="K23" s="67"/>
      <c r="L23" s="67"/>
      <c r="M23" s="67"/>
      <c r="N23" s="67"/>
      <c r="O23" s="67"/>
      <c r="P23" s="67"/>
      <c r="Q23" s="67"/>
      <c r="R23" s="67"/>
      <c r="S23" s="67"/>
      <c r="T23" s="67"/>
      <c r="U23" s="67"/>
    </row>
    <row r="24" spans="1:21" ht="31.2" x14ac:dyDescent="0.4">
      <c r="A24" s="82" t="s">
        <v>164</v>
      </c>
      <c r="B24" s="184"/>
      <c r="C24" s="83" t="s">
        <v>180</v>
      </c>
      <c r="D24" s="80" t="s">
        <v>179</v>
      </c>
      <c r="E24" s="2" t="s">
        <v>69</v>
      </c>
      <c r="F24" s="16"/>
      <c r="G24" s="2" t="s">
        <v>69</v>
      </c>
      <c r="H24" s="17">
        <f t="shared" ref="H24" si="2">F24</f>
        <v>0</v>
      </c>
      <c r="I24" s="67"/>
      <c r="J24" s="67"/>
      <c r="K24" s="67"/>
      <c r="L24" s="67"/>
      <c r="M24" s="67"/>
      <c r="N24" s="67"/>
      <c r="O24" s="67"/>
      <c r="P24" s="67"/>
      <c r="Q24" s="67"/>
      <c r="R24" s="67"/>
      <c r="S24" s="67"/>
      <c r="T24" s="67"/>
      <c r="U24" s="67"/>
    </row>
    <row r="25" spans="1:21" ht="46.8" x14ac:dyDescent="0.4">
      <c r="A25" s="82" t="s">
        <v>164</v>
      </c>
      <c r="B25" s="184"/>
      <c r="C25" s="83" t="s">
        <v>181</v>
      </c>
      <c r="D25" s="80" t="s">
        <v>182</v>
      </c>
      <c r="E25" s="2" t="s">
        <v>69</v>
      </c>
      <c r="F25" s="16"/>
      <c r="G25" s="2" t="s">
        <v>163</v>
      </c>
      <c r="H25" s="54">
        <f>I25/0.1</f>
        <v>0</v>
      </c>
      <c r="I25" s="61"/>
      <c r="J25" s="86" t="s">
        <v>158</v>
      </c>
      <c r="K25" s="67"/>
      <c r="L25" s="67"/>
      <c r="M25" s="67"/>
      <c r="N25" s="67"/>
      <c r="O25" s="67"/>
      <c r="P25" s="67"/>
      <c r="Q25" s="67"/>
      <c r="R25" s="67"/>
      <c r="S25" s="67"/>
      <c r="T25" s="67"/>
      <c r="U25" s="67"/>
    </row>
    <row r="26" spans="1:21" ht="21" x14ac:dyDescent="0.4">
      <c r="A26" s="64"/>
      <c r="B26" s="184"/>
      <c r="C26" s="79">
        <v>319</v>
      </c>
      <c r="D26" s="80" t="s">
        <v>97</v>
      </c>
      <c r="E26" s="2" t="s">
        <v>69</v>
      </c>
      <c r="F26" s="16"/>
      <c r="G26" s="2" t="s">
        <v>69</v>
      </c>
      <c r="H26" s="17">
        <f t="shared" ref="H26:H27" si="3">F26</f>
        <v>0</v>
      </c>
      <c r="I26" s="67"/>
      <c r="J26" s="67"/>
      <c r="K26" s="67"/>
      <c r="L26" s="67"/>
      <c r="M26" s="67"/>
      <c r="N26" s="67"/>
      <c r="O26" s="67"/>
      <c r="P26" s="67"/>
      <c r="Q26" s="67"/>
      <c r="R26" s="67"/>
      <c r="S26" s="67"/>
      <c r="T26" s="67"/>
      <c r="U26" s="67"/>
    </row>
    <row r="27" spans="1:21" ht="21" x14ac:dyDescent="0.4">
      <c r="A27" s="64"/>
      <c r="B27" s="184"/>
      <c r="C27" s="87">
        <v>389</v>
      </c>
      <c r="D27" s="80" t="s">
        <v>138</v>
      </c>
      <c r="E27" s="2" t="s">
        <v>69</v>
      </c>
      <c r="F27" s="16"/>
      <c r="G27" s="2" t="s">
        <v>69</v>
      </c>
      <c r="H27" s="17">
        <f t="shared" si="3"/>
        <v>0</v>
      </c>
      <c r="I27" s="67"/>
      <c r="J27" s="67"/>
      <c r="K27" s="67"/>
      <c r="L27" s="67"/>
      <c r="M27" s="67"/>
      <c r="N27" s="67"/>
      <c r="O27" s="67"/>
      <c r="P27" s="67"/>
      <c r="Q27" s="67"/>
      <c r="R27" s="67"/>
      <c r="S27" s="67"/>
      <c r="T27" s="67"/>
      <c r="U27" s="67"/>
    </row>
    <row r="28" spans="1:21" ht="21" x14ac:dyDescent="0.4">
      <c r="A28" s="64"/>
      <c r="B28" s="184"/>
      <c r="C28" s="87">
        <v>390</v>
      </c>
      <c r="D28" s="88" t="s">
        <v>98</v>
      </c>
      <c r="E28" s="2" t="s">
        <v>69</v>
      </c>
      <c r="F28" s="16"/>
      <c r="G28" s="3" t="s">
        <v>70</v>
      </c>
      <c r="H28" s="17">
        <f t="shared" ref="H28:H37" si="4">F28*0</f>
        <v>0</v>
      </c>
      <c r="I28" s="67"/>
      <c r="J28" s="67"/>
      <c r="K28" s="67"/>
      <c r="L28" s="67"/>
      <c r="M28" s="67"/>
      <c r="N28" s="67"/>
      <c r="O28" s="67"/>
      <c r="P28" s="67"/>
      <c r="Q28" s="67"/>
      <c r="R28" s="67"/>
      <c r="S28" s="67"/>
      <c r="T28" s="67"/>
      <c r="U28" s="67"/>
    </row>
    <row r="29" spans="1:21" ht="21" x14ac:dyDescent="0.4">
      <c r="A29" s="64"/>
      <c r="B29" s="184"/>
      <c r="C29" s="79">
        <v>351</v>
      </c>
      <c r="D29" s="88" t="s">
        <v>99</v>
      </c>
      <c r="E29" s="2" t="s">
        <v>69</v>
      </c>
      <c r="F29" s="16"/>
      <c r="G29" s="3" t="s">
        <v>70</v>
      </c>
      <c r="H29" s="17">
        <f t="shared" si="4"/>
        <v>0</v>
      </c>
      <c r="I29" s="67"/>
      <c r="J29" s="67"/>
      <c r="K29" s="67"/>
      <c r="L29" s="67"/>
      <c r="M29" s="67"/>
      <c r="N29" s="67"/>
      <c r="O29" s="67"/>
      <c r="P29" s="67"/>
      <c r="Q29" s="67"/>
      <c r="R29" s="67"/>
      <c r="S29" s="67"/>
      <c r="T29" s="67"/>
      <c r="U29" s="67"/>
    </row>
    <row r="30" spans="1:21" ht="21" x14ac:dyDescent="0.4">
      <c r="A30" s="64"/>
      <c r="B30" s="184"/>
      <c r="C30" s="79">
        <v>352</v>
      </c>
      <c r="D30" s="88" t="s">
        <v>100</v>
      </c>
      <c r="E30" s="2" t="s">
        <v>69</v>
      </c>
      <c r="F30" s="16"/>
      <c r="G30" s="3" t="s">
        <v>70</v>
      </c>
      <c r="H30" s="17">
        <f t="shared" si="4"/>
        <v>0</v>
      </c>
      <c r="I30" s="67"/>
      <c r="J30" s="67"/>
      <c r="K30" s="67"/>
      <c r="L30" s="67"/>
      <c r="M30" s="67"/>
      <c r="N30" s="67"/>
      <c r="O30" s="67"/>
      <c r="P30" s="67"/>
      <c r="Q30" s="67"/>
      <c r="R30" s="67"/>
      <c r="S30" s="67"/>
      <c r="T30" s="67"/>
      <c r="U30" s="67"/>
    </row>
    <row r="31" spans="1:21" ht="21" x14ac:dyDescent="0.4">
      <c r="A31" s="64"/>
      <c r="B31" s="184"/>
      <c r="C31" s="79">
        <v>353</v>
      </c>
      <c r="D31" s="88" t="s">
        <v>101</v>
      </c>
      <c r="E31" s="2" t="s">
        <v>69</v>
      </c>
      <c r="F31" s="16"/>
      <c r="G31" s="3" t="s">
        <v>70</v>
      </c>
      <c r="H31" s="17">
        <f t="shared" si="4"/>
        <v>0</v>
      </c>
      <c r="I31" s="67"/>
      <c r="J31" s="67"/>
      <c r="K31" s="67"/>
      <c r="L31" s="67"/>
      <c r="M31" s="67"/>
      <c r="N31" s="67"/>
      <c r="O31" s="67"/>
      <c r="P31" s="67"/>
      <c r="Q31" s="67"/>
      <c r="R31" s="67"/>
      <c r="S31" s="67"/>
      <c r="T31" s="67"/>
      <c r="U31" s="67"/>
    </row>
    <row r="32" spans="1:21" ht="21" x14ac:dyDescent="0.4">
      <c r="A32" s="64"/>
      <c r="B32" s="184"/>
      <c r="C32" s="79">
        <v>321</v>
      </c>
      <c r="D32" s="88" t="s">
        <v>102</v>
      </c>
      <c r="E32" s="2" t="s">
        <v>69</v>
      </c>
      <c r="F32" s="16"/>
      <c r="G32" s="3" t="s">
        <v>70</v>
      </c>
      <c r="H32" s="17">
        <f t="shared" si="4"/>
        <v>0</v>
      </c>
      <c r="I32" s="67"/>
      <c r="J32" s="67"/>
      <c r="K32" s="67"/>
      <c r="L32" s="67"/>
      <c r="M32" s="67"/>
      <c r="N32" s="67"/>
      <c r="O32" s="67"/>
      <c r="P32" s="67"/>
      <c r="Q32" s="67"/>
      <c r="R32" s="67"/>
      <c r="S32" s="67"/>
      <c r="T32" s="67"/>
      <c r="U32" s="67"/>
    </row>
    <row r="33" spans="1:21" ht="28.2" customHeight="1" x14ac:dyDescent="0.4">
      <c r="A33" s="82" t="s">
        <v>164</v>
      </c>
      <c r="B33" s="184"/>
      <c r="C33" s="79" t="s">
        <v>159</v>
      </c>
      <c r="D33" s="80" t="s">
        <v>161</v>
      </c>
      <c r="E33" s="2" t="s">
        <v>69</v>
      </c>
      <c r="F33" s="16"/>
      <c r="G33" s="3" t="s">
        <v>70</v>
      </c>
      <c r="H33" s="17">
        <f>F33</f>
        <v>0</v>
      </c>
      <c r="I33" s="67"/>
      <c r="J33" s="67"/>
      <c r="K33" s="67"/>
      <c r="L33" s="67"/>
      <c r="M33" s="67"/>
      <c r="N33" s="67"/>
      <c r="O33" s="67"/>
      <c r="P33" s="67"/>
      <c r="Q33" s="67"/>
      <c r="R33" s="67"/>
      <c r="S33" s="67"/>
      <c r="T33" s="67"/>
      <c r="U33" s="67"/>
    </row>
    <row r="34" spans="1:21" ht="46.8" x14ac:dyDescent="0.4">
      <c r="A34" s="82" t="s">
        <v>164</v>
      </c>
      <c r="B34" s="184"/>
      <c r="C34" s="79" t="s">
        <v>160</v>
      </c>
      <c r="D34" s="80" t="s">
        <v>162</v>
      </c>
      <c r="E34" s="2" t="s">
        <v>69</v>
      </c>
      <c r="F34" s="16"/>
      <c r="G34" s="2" t="s">
        <v>163</v>
      </c>
      <c r="H34" s="54">
        <f>I34/0.1</f>
        <v>0</v>
      </c>
      <c r="I34" s="61"/>
      <c r="J34" s="86" t="s">
        <v>158</v>
      </c>
      <c r="K34" s="67"/>
      <c r="L34" s="67"/>
      <c r="M34" s="67"/>
      <c r="N34" s="67"/>
      <c r="O34" s="67"/>
      <c r="P34" s="67"/>
      <c r="Q34" s="67"/>
      <c r="R34" s="67"/>
      <c r="S34" s="67"/>
      <c r="T34" s="67"/>
      <c r="U34" s="67"/>
    </row>
    <row r="35" spans="1:21" ht="31.2" x14ac:dyDescent="0.4">
      <c r="A35" s="82" t="s">
        <v>164</v>
      </c>
      <c r="B35" s="184"/>
      <c r="C35" s="79" t="s">
        <v>154</v>
      </c>
      <c r="D35" s="80" t="s">
        <v>153</v>
      </c>
      <c r="E35" s="2" t="s">
        <v>69</v>
      </c>
      <c r="F35" s="16"/>
      <c r="G35" s="2" t="s">
        <v>69</v>
      </c>
      <c r="H35" s="17">
        <f t="shared" ref="H35" si="5">F35</f>
        <v>0</v>
      </c>
      <c r="I35" s="67"/>
      <c r="J35" s="67"/>
      <c r="K35" s="67"/>
      <c r="L35" s="67"/>
      <c r="M35" s="67"/>
      <c r="N35" s="67"/>
      <c r="O35" s="67"/>
      <c r="P35" s="67"/>
      <c r="Q35" s="67"/>
      <c r="R35" s="67"/>
      <c r="S35" s="67"/>
      <c r="T35" s="67"/>
      <c r="U35" s="67"/>
    </row>
    <row r="36" spans="1:21" ht="46.8" x14ac:dyDescent="0.4">
      <c r="A36" s="82" t="s">
        <v>164</v>
      </c>
      <c r="B36" s="184"/>
      <c r="C36" s="79" t="s">
        <v>155</v>
      </c>
      <c r="D36" s="80" t="s">
        <v>156</v>
      </c>
      <c r="E36" s="2" t="s">
        <v>69</v>
      </c>
      <c r="F36" s="16"/>
      <c r="G36" s="2" t="s">
        <v>163</v>
      </c>
      <c r="H36" s="54">
        <f>I36/0.1</f>
        <v>0</v>
      </c>
      <c r="I36" s="61"/>
      <c r="J36" s="86" t="s">
        <v>158</v>
      </c>
      <c r="K36" s="67"/>
      <c r="L36" s="67"/>
      <c r="M36" s="67"/>
      <c r="N36" s="67"/>
      <c r="O36" s="67"/>
      <c r="P36" s="67"/>
      <c r="Q36" s="67"/>
      <c r="R36" s="67"/>
      <c r="S36" s="67"/>
      <c r="T36" s="67"/>
      <c r="U36" s="67"/>
    </row>
    <row r="37" spans="1:21" ht="21" x14ac:dyDescent="0.4">
      <c r="A37" s="64"/>
      <c r="B37" s="184"/>
      <c r="C37" s="79">
        <v>305</v>
      </c>
      <c r="D37" s="88" t="s">
        <v>103</v>
      </c>
      <c r="E37" s="2" t="s">
        <v>69</v>
      </c>
      <c r="F37" s="16"/>
      <c r="G37" s="3" t="s">
        <v>70</v>
      </c>
      <c r="H37" s="17">
        <f t="shared" si="4"/>
        <v>0</v>
      </c>
      <c r="I37" s="67"/>
      <c r="J37" s="67"/>
      <c r="K37" s="67"/>
      <c r="L37" s="67"/>
      <c r="M37" s="67"/>
      <c r="N37" s="67"/>
      <c r="O37" s="67"/>
      <c r="P37" s="67"/>
      <c r="Q37" s="67"/>
      <c r="R37" s="67"/>
      <c r="S37" s="67"/>
      <c r="T37" s="67"/>
      <c r="U37" s="67"/>
    </row>
    <row r="38" spans="1:21" ht="21" x14ac:dyDescent="0.4">
      <c r="A38" s="64"/>
      <c r="B38" s="184"/>
      <c r="C38" s="79">
        <v>360</v>
      </c>
      <c r="D38" s="80" t="s">
        <v>104</v>
      </c>
      <c r="E38" s="2" t="s">
        <v>69</v>
      </c>
      <c r="F38" s="16"/>
      <c r="G38" s="2" t="s">
        <v>69</v>
      </c>
      <c r="H38" s="17">
        <f t="shared" ref="H38:H47" si="6">F38</f>
        <v>0</v>
      </c>
      <c r="I38" s="67"/>
      <c r="J38" s="67"/>
      <c r="K38" s="67"/>
      <c r="L38" s="67"/>
      <c r="M38" s="67"/>
      <c r="N38" s="67"/>
      <c r="O38" s="67"/>
      <c r="P38" s="67"/>
      <c r="Q38" s="67"/>
      <c r="R38" s="67"/>
      <c r="S38" s="67"/>
      <c r="T38" s="67"/>
      <c r="U38" s="67"/>
    </row>
    <row r="39" spans="1:21" ht="21" x14ac:dyDescent="0.4">
      <c r="A39" s="64"/>
      <c r="B39" s="184"/>
      <c r="C39" s="79">
        <v>355</v>
      </c>
      <c r="D39" s="80" t="s">
        <v>105</v>
      </c>
      <c r="E39" s="2" t="s">
        <v>69</v>
      </c>
      <c r="F39" s="16"/>
      <c r="G39" s="2" t="s">
        <v>69</v>
      </c>
      <c r="H39" s="17">
        <f t="shared" si="6"/>
        <v>0</v>
      </c>
      <c r="I39" s="67"/>
      <c r="J39" s="67"/>
      <c r="K39" s="67"/>
      <c r="L39" s="67"/>
      <c r="M39" s="67"/>
      <c r="N39" s="67"/>
      <c r="O39" s="67"/>
      <c r="P39" s="67"/>
      <c r="Q39" s="67"/>
      <c r="R39" s="67"/>
      <c r="S39" s="67"/>
      <c r="T39" s="67"/>
      <c r="U39" s="67"/>
    </row>
    <row r="40" spans="1:21" ht="21" x14ac:dyDescent="0.4">
      <c r="A40" s="64"/>
      <c r="B40" s="184"/>
      <c r="C40" s="79">
        <v>356</v>
      </c>
      <c r="D40" s="80" t="s">
        <v>106</v>
      </c>
      <c r="E40" s="2" t="s">
        <v>69</v>
      </c>
      <c r="F40" s="16"/>
      <c r="G40" s="2" t="s">
        <v>69</v>
      </c>
      <c r="H40" s="17">
        <f t="shared" si="6"/>
        <v>0</v>
      </c>
      <c r="I40" s="67"/>
      <c r="J40" s="67"/>
      <c r="K40" s="67"/>
      <c r="L40" s="67"/>
      <c r="M40" s="67"/>
      <c r="N40" s="67"/>
      <c r="O40" s="67"/>
      <c r="P40" s="67"/>
      <c r="Q40" s="67"/>
      <c r="R40" s="67"/>
      <c r="S40" s="67"/>
      <c r="T40" s="67"/>
      <c r="U40" s="67"/>
    </row>
    <row r="41" spans="1:21" ht="21" x14ac:dyDescent="0.4">
      <c r="A41" s="64"/>
      <c r="B41" s="184"/>
      <c r="C41" s="79">
        <v>357</v>
      </c>
      <c r="D41" s="80" t="s">
        <v>107</v>
      </c>
      <c r="E41" s="2" t="s">
        <v>69</v>
      </c>
      <c r="F41" s="16"/>
      <c r="G41" s="2" t="s">
        <v>69</v>
      </c>
      <c r="H41" s="17">
        <f t="shared" si="6"/>
        <v>0</v>
      </c>
      <c r="I41" s="67"/>
      <c r="J41" s="67"/>
      <c r="K41" s="67"/>
      <c r="L41" s="67"/>
      <c r="M41" s="67"/>
      <c r="N41" s="67"/>
      <c r="O41" s="67"/>
      <c r="P41" s="67"/>
      <c r="Q41" s="67"/>
      <c r="R41" s="67"/>
      <c r="S41" s="67"/>
      <c r="T41" s="67"/>
      <c r="U41" s="67"/>
    </row>
    <row r="42" spans="1:21" ht="21" x14ac:dyDescent="0.4">
      <c r="A42" s="64"/>
      <c r="B42" s="184"/>
      <c r="C42" s="79">
        <v>358</v>
      </c>
      <c r="D42" s="80" t="s">
        <v>116</v>
      </c>
      <c r="E42" s="2" t="s">
        <v>69</v>
      </c>
      <c r="F42" s="16"/>
      <c r="G42" s="2" t="s">
        <v>69</v>
      </c>
      <c r="H42" s="17">
        <f t="shared" si="6"/>
        <v>0</v>
      </c>
      <c r="I42" s="67"/>
      <c r="J42" s="67"/>
      <c r="K42" s="67"/>
      <c r="L42" s="67"/>
      <c r="M42" s="67"/>
      <c r="N42" s="67"/>
      <c r="O42" s="67"/>
      <c r="P42" s="67"/>
      <c r="Q42" s="67"/>
      <c r="R42" s="67"/>
      <c r="S42" s="67"/>
      <c r="T42" s="67"/>
      <c r="U42" s="67"/>
    </row>
    <row r="43" spans="1:21" ht="21.6" thickBot="1" x14ac:dyDescent="0.45">
      <c r="A43" s="64"/>
      <c r="B43" s="184"/>
      <c r="C43" s="79">
        <v>359</v>
      </c>
      <c r="D43" s="80" t="s">
        <v>108</v>
      </c>
      <c r="E43" s="2" t="s">
        <v>69</v>
      </c>
      <c r="F43" s="16"/>
      <c r="G43" s="2" t="s">
        <v>69</v>
      </c>
      <c r="H43" s="17">
        <f t="shared" si="6"/>
        <v>0</v>
      </c>
      <c r="I43" s="67"/>
      <c r="J43" s="67"/>
      <c r="K43" s="67"/>
      <c r="L43" s="67"/>
      <c r="M43" s="67"/>
      <c r="N43" s="67"/>
      <c r="O43" s="67"/>
      <c r="P43" s="67"/>
      <c r="Q43" s="67"/>
      <c r="R43" s="67"/>
      <c r="S43" s="67"/>
      <c r="T43" s="67"/>
      <c r="U43" s="67"/>
    </row>
    <row r="44" spans="1:21" ht="21" x14ac:dyDescent="0.4">
      <c r="A44" s="64"/>
      <c r="B44" s="184"/>
      <c r="C44" s="79">
        <v>308</v>
      </c>
      <c r="D44" s="80" t="s">
        <v>8</v>
      </c>
      <c r="E44" s="2" t="s">
        <v>69</v>
      </c>
      <c r="F44" s="16"/>
      <c r="G44" s="2" t="s">
        <v>69</v>
      </c>
      <c r="H44" s="17">
        <f t="shared" si="6"/>
        <v>0</v>
      </c>
      <c r="J44" s="163" t="s">
        <v>88</v>
      </c>
      <c r="K44" s="164"/>
      <c r="L44" s="164"/>
      <c r="M44" s="164"/>
      <c r="N44" s="164"/>
      <c r="O44" s="164"/>
      <c r="P44" s="164"/>
      <c r="Q44" s="165"/>
      <c r="R44" s="67"/>
      <c r="S44" s="67"/>
      <c r="T44" s="67"/>
      <c r="U44" s="67"/>
    </row>
    <row r="45" spans="1:21" ht="21" x14ac:dyDescent="0.4">
      <c r="A45" s="64"/>
      <c r="B45" s="184"/>
      <c r="C45" s="79">
        <v>310</v>
      </c>
      <c r="D45" s="80" t="s">
        <v>9</v>
      </c>
      <c r="E45" s="2" t="s">
        <v>69</v>
      </c>
      <c r="F45" s="16"/>
      <c r="G45" s="2" t="s">
        <v>69</v>
      </c>
      <c r="H45" s="17">
        <f t="shared" si="6"/>
        <v>0</v>
      </c>
      <c r="I45" s="67"/>
      <c r="J45" s="166"/>
      <c r="K45" s="167"/>
      <c r="L45" s="167"/>
      <c r="M45" s="167"/>
      <c r="N45" s="167"/>
      <c r="O45" s="167"/>
      <c r="P45" s="167"/>
      <c r="Q45" s="168"/>
      <c r="R45" s="67"/>
      <c r="S45" s="67"/>
      <c r="T45" s="67"/>
      <c r="U45" s="67"/>
    </row>
    <row r="46" spans="1:21" ht="21" x14ac:dyDescent="0.4">
      <c r="A46" s="64"/>
      <c r="B46" s="184"/>
      <c r="C46" s="79">
        <v>311</v>
      </c>
      <c r="D46" s="80" t="s">
        <v>14</v>
      </c>
      <c r="E46" s="2" t="s">
        <v>69</v>
      </c>
      <c r="F46" s="16"/>
      <c r="G46" s="2" t="s">
        <v>69</v>
      </c>
      <c r="H46" s="17">
        <f t="shared" si="6"/>
        <v>0</v>
      </c>
      <c r="I46" s="67"/>
      <c r="J46" s="166"/>
      <c r="K46" s="167"/>
      <c r="L46" s="167"/>
      <c r="M46" s="167"/>
      <c r="N46" s="167"/>
      <c r="O46" s="167"/>
      <c r="P46" s="167"/>
      <c r="Q46" s="168"/>
      <c r="R46" s="67"/>
      <c r="S46" s="67"/>
      <c r="T46" s="67"/>
      <c r="U46" s="67"/>
    </row>
    <row r="47" spans="1:21" ht="21" x14ac:dyDescent="0.4">
      <c r="A47" s="64"/>
      <c r="B47" s="184"/>
      <c r="C47" s="79">
        <v>315</v>
      </c>
      <c r="D47" s="80" t="s">
        <v>10</v>
      </c>
      <c r="E47" s="2" t="s">
        <v>69</v>
      </c>
      <c r="F47" s="16"/>
      <c r="G47" s="2" t="s">
        <v>69</v>
      </c>
      <c r="H47" s="17">
        <f t="shared" si="6"/>
        <v>0</v>
      </c>
      <c r="I47" s="67"/>
      <c r="J47" s="166"/>
      <c r="K47" s="167"/>
      <c r="L47" s="167"/>
      <c r="M47" s="167"/>
      <c r="N47" s="167"/>
      <c r="O47" s="167"/>
      <c r="P47" s="167"/>
      <c r="Q47" s="168"/>
      <c r="R47" s="67"/>
      <c r="S47" s="67"/>
      <c r="T47" s="67"/>
      <c r="U47" s="67"/>
    </row>
    <row r="48" spans="1:21" ht="21" x14ac:dyDescent="0.4">
      <c r="A48" s="64"/>
      <c r="B48" s="184"/>
      <c r="C48" s="79">
        <v>323</v>
      </c>
      <c r="D48" s="88" t="s">
        <v>109</v>
      </c>
      <c r="E48" s="2" t="s">
        <v>69</v>
      </c>
      <c r="F48" s="16"/>
      <c r="G48" s="3" t="s">
        <v>70</v>
      </c>
      <c r="H48" s="17">
        <f t="shared" ref="H48:H68" si="7">F48*0</f>
        <v>0</v>
      </c>
      <c r="I48" s="67"/>
      <c r="J48" s="166"/>
      <c r="K48" s="167"/>
      <c r="L48" s="167"/>
      <c r="M48" s="167"/>
      <c r="N48" s="167"/>
      <c r="O48" s="167"/>
      <c r="P48" s="167"/>
      <c r="Q48" s="168"/>
      <c r="R48" s="67"/>
      <c r="S48" s="67"/>
      <c r="T48" s="67"/>
      <c r="U48" s="67"/>
    </row>
    <row r="49" spans="1:21" ht="21" x14ac:dyDescent="0.4">
      <c r="A49" s="64"/>
      <c r="B49" s="184"/>
      <c r="C49" s="79">
        <v>354</v>
      </c>
      <c r="D49" s="88" t="s">
        <v>110</v>
      </c>
      <c r="E49" s="2" t="s">
        <v>69</v>
      </c>
      <c r="F49" s="16"/>
      <c r="G49" s="3" t="s">
        <v>70</v>
      </c>
      <c r="H49" s="17">
        <f t="shared" si="7"/>
        <v>0</v>
      </c>
      <c r="I49" s="67"/>
      <c r="J49" s="166"/>
      <c r="K49" s="167"/>
      <c r="L49" s="167"/>
      <c r="M49" s="167"/>
      <c r="N49" s="167"/>
      <c r="O49" s="167"/>
      <c r="P49" s="167"/>
      <c r="Q49" s="168"/>
      <c r="R49" s="67"/>
      <c r="S49" s="67"/>
      <c r="T49" s="67"/>
      <c r="U49" s="67"/>
    </row>
    <row r="50" spans="1:21" ht="42" x14ac:dyDescent="0.4">
      <c r="A50" s="64"/>
      <c r="B50" s="184"/>
      <c r="C50" s="79">
        <v>387</v>
      </c>
      <c r="D50" s="88" t="s">
        <v>111</v>
      </c>
      <c r="E50" s="2" t="s">
        <v>69</v>
      </c>
      <c r="F50" s="16"/>
      <c r="G50" s="3" t="s">
        <v>70</v>
      </c>
      <c r="H50" s="17">
        <f t="shared" si="7"/>
        <v>0</v>
      </c>
      <c r="I50" s="67"/>
      <c r="J50" s="166"/>
      <c r="K50" s="167"/>
      <c r="L50" s="167"/>
      <c r="M50" s="167"/>
      <c r="N50" s="167"/>
      <c r="O50" s="167"/>
      <c r="P50" s="167"/>
      <c r="Q50" s="168"/>
      <c r="R50" s="67"/>
      <c r="S50" s="67"/>
      <c r="T50" s="67"/>
      <c r="U50" s="67"/>
    </row>
    <row r="51" spans="1:21" ht="21" x14ac:dyDescent="0.4">
      <c r="A51" s="64"/>
      <c r="B51" s="184"/>
      <c r="C51" s="79">
        <v>350</v>
      </c>
      <c r="D51" s="88" t="s">
        <v>11</v>
      </c>
      <c r="E51" s="2" t="s">
        <v>69</v>
      </c>
      <c r="F51" s="16"/>
      <c r="G51" s="3" t="s">
        <v>70</v>
      </c>
      <c r="H51" s="17">
        <f t="shared" si="7"/>
        <v>0</v>
      </c>
      <c r="I51" s="67"/>
      <c r="J51" s="166"/>
      <c r="K51" s="167"/>
      <c r="L51" s="167"/>
      <c r="M51" s="167"/>
      <c r="N51" s="167"/>
      <c r="O51" s="167"/>
      <c r="P51" s="167"/>
      <c r="Q51" s="168"/>
      <c r="R51" s="67"/>
      <c r="S51" s="67"/>
      <c r="T51" s="67"/>
      <c r="U51" s="67"/>
    </row>
    <row r="52" spans="1:21" ht="21" x14ac:dyDescent="0.4">
      <c r="A52" s="64"/>
      <c r="B52" s="184"/>
      <c r="C52" s="79">
        <v>350</v>
      </c>
      <c r="D52" s="80" t="s">
        <v>11</v>
      </c>
      <c r="E52" s="2" t="s">
        <v>69</v>
      </c>
      <c r="F52" s="16"/>
      <c r="G52" s="2" t="s">
        <v>69</v>
      </c>
      <c r="H52" s="17">
        <f t="shared" ref="H52" si="8">F52</f>
        <v>0</v>
      </c>
      <c r="I52" s="67"/>
      <c r="J52" s="166"/>
      <c r="K52" s="167"/>
      <c r="L52" s="167"/>
      <c r="M52" s="167"/>
      <c r="N52" s="167"/>
      <c r="O52" s="167"/>
      <c r="P52" s="167"/>
      <c r="Q52" s="168"/>
      <c r="R52" s="67"/>
      <c r="S52" s="67"/>
      <c r="T52" s="67"/>
      <c r="U52" s="67"/>
    </row>
    <row r="53" spans="1:21" ht="21" x14ac:dyDescent="0.4">
      <c r="A53" s="64"/>
      <c r="B53" s="184"/>
      <c r="C53" s="79">
        <v>370</v>
      </c>
      <c r="D53" s="88" t="s">
        <v>15</v>
      </c>
      <c r="E53" s="2" t="s">
        <v>69</v>
      </c>
      <c r="F53" s="16">
        <v>1000000</v>
      </c>
      <c r="G53" s="3" t="s">
        <v>70</v>
      </c>
      <c r="H53" s="17">
        <f t="shared" si="7"/>
        <v>0</v>
      </c>
      <c r="I53" s="67"/>
      <c r="J53" s="166"/>
      <c r="K53" s="167"/>
      <c r="L53" s="167"/>
      <c r="M53" s="167"/>
      <c r="N53" s="167"/>
      <c r="O53" s="167"/>
      <c r="P53" s="167"/>
      <c r="Q53" s="168"/>
      <c r="R53" s="67"/>
      <c r="S53" s="67"/>
      <c r="T53" s="67"/>
      <c r="U53" s="67"/>
    </row>
    <row r="54" spans="1:21" ht="21" x14ac:dyDescent="0.4">
      <c r="A54" s="64"/>
      <c r="B54" s="184"/>
      <c r="C54" s="79">
        <v>371</v>
      </c>
      <c r="D54" s="88" t="s">
        <v>16</v>
      </c>
      <c r="E54" s="2" t="s">
        <v>69</v>
      </c>
      <c r="F54" s="16"/>
      <c r="G54" s="3" t="s">
        <v>70</v>
      </c>
      <c r="H54" s="17">
        <f t="shared" si="7"/>
        <v>0</v>
      </c>
      <c r="I54" s="67"/>
      <c r="J54" s="166"/>
      <c r="K54" s="167"/>
      <c r="L54" s="167"/>
      <c r="M54" s="167"/>
      <c r="N54" s="167"/>
      <c r="O54" s="167"/>
      <c r="P54" s="167"/>
      <c r="Q54" s="168"/>
      <c r="R54" s="67"/>
      <c r="S54" s="67"/>
      <c r="T54" s="67"/>
      <c r="U54" s="67"/>
    </row>
    <row r="55" spans="1:21" ht="21" x14ac:dyDescent="0.4">
      <c r="A55" s="64"/>
      <c r="B55" s="184"/>
      <c r="C55" s="79">
        <v>372</v>
      </c>
      <c r="D55" s="88" t="s">
        <v>17</v>
      </c>
      <c r="E55" s="2" t="s">
        <v>69</v>
      </c>
      <c r="F55" s="16"/>
      <c r="G55" s="3" t="s">
        <v>70</v>
      </c>
      <c r="H55" s="17">
        <f t="shared" si="7"/>
        <v>0</v>
      </c>
      <c r="I55" s="67"/>
      <c r="J55" s="166"/>
      <c r="K55" s="167"/>
      <c r="L55" s="167"/>
      <c r="M55" s="167"/>
      <c r="N55" s="167"/>
      <c r="O55" s="167"/>
      <c r="P55" s="167"/>
      <c r="Q55" s="168"/>
      <c r="R55" s="67"/>
      <c r="S55" s="67"/>
      <c r="T55" s="67"/>
      <c r="U55" s="67"/>
    </row>
    <row r="56" spans="1:21" ht="21.6" thickBot="1" x14ac:dyDescent="0.45">
      <c r="A56" s="64"/>
      <c r="B56" s="184"/>
      <c r="C56" s="79">
        <v>373</v>
      </c>
      <c r="D56" s="88" t="s">
        <v>18</v>
      </c>
      <c r="E56" s="2" t="s">
        <v>69</v>
      </c>
      <c r="F56" s="16"/>
      <c r="G56" s="3" t="s">
        <v>70</v>
      </c>
      <c r="H56" s="17">
        <f t="shared" si="7"/>
        <v>0</v>
      </c>
      <c r="I56" s="67"/>
      <c r="J56" s="169"/>
      <c r="K56" s="170"/>
      <c r="L56" s="170"/>
      <c r="M56" s="170"/>
      <c r="N56" s="170"/>
      <c r="O56" s="170"/>
      <c r="P56" s="170"/>
      <c r="Q56" s="171"/>
      <c r="R56" s="67"/>
      <c r="S56" s="67"/>
      <c r="T56" s="67"/>
      <c r="U56" s="67"/>
    </row>
    <row r="57" spans="1:21" ht="21" x14ac:dyDescent="0.4">
      <c r="A57" s="64"/>
      <c r="B57" s="184"/>
      <c r="C57" s="79">
        <v>374</v>
      </c>
      <c r="D57" s="88" t="s">
        <v>19</v>
      </c>
      <c r="E57" s="2" t="s">
        <v>69</v>
      </c>
      <c r="F57" s="16"/>
      <c r="G57" s="3" t="s">
        <v>70</v>
      </c>
      <c r="H57" s="17">
        <f t="shared" si="7"/>
        <v>0</v>
      </c>
      <c r="I57" s="67"/>
      <c r="J57" s="67"/>
      <c r="K57" s="67"/>
      <c r="L57" s="67"/>
      <c r="M57" s="67"/>
      <c r="N57" s="67"/>
      <c r="O57" s="67"/>
      <c r="P57" s="67"/>
      <c r="Q57" s="67"/>
      <c r="R57" s="67"/>
      <c r="S57" s="67"/>
      <c r="T57" s="67"/>
      <c r="U57" s="67"/>
    </row>
    <row r="58" spans="1:21" ht="21" x14ac:dyDescent="0.4">
      <c r="A58" s="64"/>
      <c r="B58" s="184"/>
      <c r="C58" s="79">
        <v>375</v>
      </c>
      <c r="D58" s="88" t="s">
        <v>20</v>
      </c>
      <c r="E58" s="2" t="s">
        <v>69</v>
      </c>
      <c r="F58" s="16"/>
      <c r="G58" s="3" t="s">
        <v>70</v>
      </c>
      <c r="H58" s="17">
        <f t="shared" si="7"/>
        <v>0</v>
      </c>
      <c r="I58" s="67"/>
      <c r="J58" s="67"/>
      <c r="K58" s="67"/>
      <c r="L58" s="67"/>
      <c r="M58" s="67"/>
      <c r="N58" s="67"/>
      <c r="O58" s="67"/>
      <c r="P58" s="67"/>
      <c r="Q58" s="67"/>
      <c r="R58" s="67"/>
      <c r="S58" s="67"/>
      <c r="T58" s="67"/>
      <c r="U58" s="67"/>
    </row>
    <row r="59" spans="1:21" ht="21" x14ac:dyDescent="0.4">
      <c r="A59" s="64"/>
      <c r="B59" s="184"/>
      <c r="C59" s="79">
        <v>376</v>
      </c>
      <c r="D59" s="88" t="s">
        <v>21</v>
      </c>
      <c r="E59" s="2" t="s">
        <v>69</v>
      </c>
      <c r="F59" s="16"/>
      <c r="G59" s="3" t="s">
        <v>70</v>
      </c>
      <c r="H59" s="17">
        <f t="shared" si="7"/>
        <v>0</v>
      </c>
      <c r="I59" s="67"/>
      <c r="J59" s="67"/>
      <c r="K59" s="67"/>
      <c r="L59" s="67"/>
      <c r="M59" s="67"/>
      <c r="N59" s="67"/>
      <c r="O59" s="67"/>
      <c r="P59" s="67"/>
      <c r="Q59" s="67"/>
      <c r="R59" s="67"/>
      <c r="S59" s="67"/>
      <c r="T59" s="67"/>
      <c r="U59" s="67"/>
    </row>
    <row r="60" spans="1:21" ht="21" x14ac:dyDescent="0.4">
      <c r="A60" s="64"/>
      <c r="B60" s="184"/>
      <c r="C60" s="79">
        <v>377</v>
      </c>
      <c r="D60" s="88" t="s">
        <v>22</v>
      </c>
      <c r="E60" s="2" t="s">
        <v>69</v>
      </c>
      <c r="F60" s="16"/>
      <c r="G60" s="3" t="s">
        <v>70</v>
      </c>
      <c r="H60" s="17">
        <f t="shared" si="7"/>
        <v>0</v>
      </c>
      <c r="I60" s="67"/>
      <c r="J60" s="67"/>
      <c r="K60" s="67"/>
      <c r="L60" s="67"/>
      <c r="M60" s="67"/>
      <c r="N60" s="67"/>
      <c r="O60" s="67"/>
      <c r="P60" s="67"/>
      <c r="Q60" s="67"/>
      <c r="R60" s="67"/>
      <c r="S60" s="67"/>
      <c r="T60" s="67"/>
      <c r="U60" s="67"/>
    </row>
    <row r="61" spans="1:21" ht="21" x14ac:dyDescent="0.4">
      <c r="A61" s="64"/>
      <c r="B61" s="184"/>
      <c r="C61" s="79">
        <v>378</v>
      </c>
      <c r="D61" s="88" t="s">
        <v>23</v>
      </c>
      <c r="E61" s="2" t="s">
        <v>69</v>
      </c>
      <c r="F61" s="16"/>
      <c r="G61" s="3" t="s">
        <v>70</v>
      </c>
      <c r="H61" s="17">
        <f t="shared" si="7"/>
        <v>0</v>
      </c>
      <c r="I61" s="67"/>
      <c r="J61" s="67"/>
      <c r="K61" s="67"/>
      <c r="L61" s="67"/>
      <c r="M61" s="67"/>
      <c r="N61" s="67"/>
      <c r="O61" s="67"/>
      <c r="P61" s="67"/>
      <c r="Q61" s="67"/>
      <c r="R61" s="67"/>
      <c r="S61" s="67"/>
      <c r="T61" s="67"/>
      <c r="U61" s="67"/>
    </row>
    <row r="62" spans="1:21" ht="21" x14ac:dyDescent="0.4">
      <c r="A62" s="64"/>
      <c r="B62" s="184"/>
      <c r="C62" s="79">
        <v>379</v>
      </c>
      <c r="D62" s="88" t="s">
        <v>24</v>
      </c>
      <c r="E62" s="2" t="s">
        <v>69</v>
      </c>
      <c r="F62" s="16"/>
      <c r="G62" s="3" t="s">
        <v>70</v>
      </c>
      <c r="H62" s="17">
        <f t="shared" si="7"/>
        <v>0</v>
      </c>
      <c r="I62" s="67"/>
      <c r="J62" s="67"/>
      <c r="K62" s="67"/>
      <c r="L62" s="67"/>
      <c r="M62" s="67"/>
      <c r="N62" s="67"/>
      <c r="O62" s="67"/>
      <c r="P62" s="67"/>
      <c r="Q62" s="67"/>
      <c r="R62" s="67"/>
      <c r="S62" s="67"/>
      <c r="T62" s="67"/>
      <c r="U62" s="67"/>
    </row>
    <row r="63" spans="1:21" ht="21" x14ac:dyDescent="0.4">
      <c r="A63" s="64"/>
      <c r="B63" s="184"/>
      <c r="C63" s="79">
        <v>380</v>
      </c>
      <c r="D63" s="88" t="s">
        <v>25</v>
      </c>
      <c r="E63" s="2" t="s">
        <v>69</v>
      </c>
      <c r="F63" s="16"/>
      <c r="G63" s="3" t="s">
        <v>70</v>
      </c>
      <c r="H63" s="17">
        <f t="shared" si="7"/>
        <v>0</v>
      </c>
      <c r="I63" s="67"/>
      <c r="J63" s="67"/>
      <c r="K63" s="67"/>
      <c r="L63" s="67"/>
      <c r="M63" s="67"/>
      <c r="N63" s="67"/>
      <c r="O63" s="67"/>
      <c r="P63" s="67"/>
      <c r="Q63" s="67"/>
      <c r="R63" s="67"/>
      <c r="S63" s="67"/>
      <c r="T63" s="67"/>
      <c r="U63" s="67"/>
    </row>
    <row r="64" spans="1:21" ht="21" x14ac:dyDescent="0.4">
      <c r="A64" s="64"/>
      <c r="B64" s="184"/>
      <c r="C64" s="79">
        <v>381</v>
      </c>
      <c r="D64" s="88" t="s">
        <v>26</v>
      </c>
      <c r="E64" s="2" t="s">
        <v>69</v>
      </c>
      <c r="F64" s="16"/>
      <c r="G64" s="3" t="s">
        <v>70</v>
      </c>
      <c r="H64" s="17">
        <f t="shared" si="7"/>
        <v>0</v>
      </c>
      <c r="I64" s="67"/>
      <c r="J64" s="67"/>
      <c r="K64" s="67"/>
      <c r="L64" s="67"/>
      <c r="M64" s="67"/>
      <c r="N64" s="67"/>
      <c r="O64" s="67"/>
      <c r="P64" s="67"/>
      <c r="Q64" s="67"/>
      <c r="R64" s="67"/>
      <c r="S64" s="67"/>
      <c r="T64" s="67"/>
      <c r="U64" s="67"/>
    </row>
    <row r="65" spans="1:21" ht="21" x14ac:dyDescent="0.4">
      <c r="A65" s="64"/>
      <c r="B65" s="184"/>
      <c r="C65" s="79">
        <v>382</v>
      </c>
      <c r="D65" s="88" t="s">
        <v>27</v>
      </c>
      <c r="E65" s="2" t="s">
        <v>69</v>
      </c>
      <c r="F65" s="16"/>
      <c r="G65" s="3" t="s">
        <v>70</v>
      </c>
      <c r="H65" s="17">
        <f t="shared" si="7"/>
        <v>0</v>
      </c>
      <c r="I65" s="67"/>
      <c r="J65" s="67"/>
      <c r="K65" s="67"/>
      <c r="L65" s="67"/>
      <c r="M65" s="67"/>
      <c r="N65" s="67"/>
      <c r="O65" s="67"/>
      <c r="P65" s="67"/>
      <c r="Q65" s="67"/>
      <c r="R65" s="67"/>
      <c r="S65" s="67"/>
      <c r="T65" s="67"/>
      <c r="U65" s="67"/>
    </row>
    <row r="66" spans="1:21" ht="21" x14ac:dyDescent="0.4">
      <c r="A66" s="64"/>
      <c r="B66" s="184"/>
      <c r="C66" s="79">
        <v>383</v>
      </c>
      <c r="D66" s="88" t="s">
        <v>28</v>
      </c>
      <c r="E66" s="2" t="s">
        <v>69</v>
      </c>
      <c r="F66" s="16"/>
      <c r="G66" s="3" t="s">
        <v>70</v>
      </c>
      <c r="H66" s="17">
        <f t="shared" si="7"/>
        <v>0</v>
      </c>
      <c r="I66" s="67"/>
      <c r="J66" s="67"/>
      <c r="K66" s="67"/>
      <c r="L66" s="67"/>
      <c r="M66" s="67"/>
      <c r="N66" s="67"/>
      <c r="O66" s="67"/>
      <c r="P66" s="67"/>
      <c r="Q66" s="67"/>
      <c r="R66" s="67"/>
      <c r="S66" s="67"/>
      <c r="T66" s="67"/>
      <c r="U66" s="67"/>
    </row>
    <row r="67" spans="1:21" ht="21" x14ac:dyDescent="0.4">
      <c r="A67" s="64"/>
      <c r="B67" s="184"/>
      <c r="C67" s="79">
        <v>384</v>
      </c>
      <c r="D67" s="88" t="s">
        <v>29</v>
      </c>
      <c r="E67" s="2" t="s">
        <v>69</v>
      </c>
      <c r="F67" s="16"/>
      <c r="G67" s="3" t="s">
        <v>70</v>
      </c>
      <c r="H67" s="17">
        <f t="shared" si="7"/>
        <v>0</v>
      </c>
      <c r="I67" s="67"/>
      <c r="J67" s="67"/>
      <c r="K67" s="67"/>
      <c r="L67" s="67"/>
      <c r="M67" s="67"/>
      <c r="N67" s="67"/>
      <c r="O67" s="67"/>
      <c r="P67" s="67"/>
      <c r="Q67" s="67"/>
      <c r="R67" s="67"/>
      <c r="S67" s="67"/>
      <c r="T67" s="67"/>
      <c r="U67" s="67"/>
    </row>
    <row r="68" spans="1:21" ht="21.6" thickBot="1" x14ac:dyDescent="0.45">
      <c r="A68" s="64"/>
      <c r="B68" s="184"/>
      <c r="C68" s="79">
        <v>385</v>
      </c>
      <c r="D68" s="88" t="s">
        <v>30</v>
      </c>
      <c r="E68" s="2" t="s">
        <v>69</v>
      </c>
      <c r="F68" s="16"/>
      <c r="G68" s="3" t="s">
        <v>70</v>
      </c>
      <c r="H68" s="17">
        <f t="shared" si="7"/>
        <v>0</v>
      </c>
      <c r="I68" s="67"/>
      <c r="J68" s="67"/>
      <c r="K68" s="67"/>
      <c r="L68" s="67"/>
      <c r="M68" s="67"/>
      <c r="N68" s="67"/>
      <c r="O68" s="67"/>
      <c r="P68" s="67"/>
      <c r="Q68" s="67"/>
      <c r="R68" s="67"/>
      <c r="S68" s="67"/>
      <c r="T68" s="67"/>
      <c r="U68" s="67"/>
    </row>
    <row r="69" spans="1:21" ht="21.6" thickBot="1" x14ac:dyDescent="0.45">
      <c r="A69" s="64"/>
      <c r="B69" s="224"/>
      <c r="C69" s="225"/>
      <c r="D69" s="232" t="s">
        <v>60</v>
      </c>
      <c r="E69" s="233"/>
      <c r="F69" s="50">
        <f>F7+F13</f>
        <v>1000000</v>
      </c>
      <c r="G69" s="89"/>
      <c r="H69" s="50">
        <f>H7+H13</f>
        <v>0</v>
      </c>
      <c r="I69" s="67"/>
      <c r="J69" s="67"/>
      <c r="K69" s="67"/>
      <c r="L69" s="67"/>
      <c r="M69" s="67"/>
      <c r="N69" s="67"/>
      <c r="O69" s="67"/>
      <c r="P69" s="67"/>
      <c r="Q69" s="67"/>
      <c r="R69" s="67"/>
      <c r="S69" s="67"/>
      <c r="T69" s="67"/>
      <c r="U69" s="67"/>
    </row>
    <row r="70" spans="1:21" ht="21.6" thickBot="1" x14ac:dyDescent="0.45">
      <c r="A70" s="64"/>
      <c r="B70" s="226"/>
      <c r="C70" s="227"/>
      <c r="D70" s="232" t="s">
        <v>61</v>
      </c>
      <c r="E70" s="233"/>
      <c r="F70" s="55">
        <f>IF(F12-F69&lt;0,F12-F69,0)</f>
        <v>0</v>
      </c>
      <c r="G70" s="90"/>
      <c r="H70" s="51">
        <f>IF(H12-H69&lt;0,H12-H69,0)</f>
        <v>0</v>
      </c>
      <c r="I70" s="67"/>
      <c r="J70" s="67"/>
      <c r="K70" s="67"/>
      <c r="L70" s="67"/>
      <c r="M70" s="67"/>
      <c r="N70" s="67"/>
      <c r="O70" s="67"/>
      <c r="P70" s="67"/>
      <c r="Q70" s="67"/>
      <c r="R70" s="67"/>
      <c r="S70" s="67"/>
      <c r="T70" s="67"/>
      <c r="U70" s="67"/>
    </row>
    <row r="71" spans="1:21" ht="21.6" thickBot="1" x14ac:dyDescent="0.45">
      <c r="A71" s="64"/>
      <c r="B71" s="228"/>
      <c r="C71" s="229"/>
      <c r="D71" s="232" t="s">
        <v>62</v>
      </c>
      <c r="E71" s="234"/>
      <c r="F71" s="60">
        <f>IF(F12-F69&gt;0,F12-F69,0)</f>
        <v>0</v>
      </c>
      <c r="G71" s="89"/>
      <c r="H71" s="50">
        <f>IF(H12-H69&gt;0,H12-H69,0)</f>
        <v>1000000</v>
      </c>
      <c r="I71" s="67"/>
      <c r="J71" s="67"/>
      <c r="K71" s="67"/>
      <c r="L71" s="67"/>
      <c r="M71" s="67"/>
      <c r="N71" s="67"/>
      <c r="O71" s="67"/>
      <c r="P71" s="67"/>
      <c r="Q71" s="67"/>
      <c r="R71" s="67"/>
      <c r="S71" s="67"/>
      <c r="T71" s="67"/>
      <c r="U71" s="67"/>
    </row>
    <row r="72" spans="1:21" ht="21.6" thickBot="1" x14ac:dyDescent="0.45">
      <c r="A72" s="64"/>
      <c r="B72" s="221" t="s">
        <v>86</v>
      </c>
      <c r="C72" s="77"/>
      <c r="D72" s="235" t="s">
        <v>64</v>
      </c>
      <c r="E72" s="236"/>
      <c r="F72" s="59">
        <f>SUM(F73:F82)</f>
        <v>0</v>
      </c>
      <c r="G72" s="89"/>
      <c r="H72" s="50">
        <f>SUM(H73:H82)</f>
        <v>0</v>
      </c>
      <c r="I72" s="67"/>
      <c r="J72" s="67"/>
      <c r="K72" s="67"/>
      <c r="L72" s="67"/>
      <c r="M72" s="67"/>
      <c r="N72" s="67"/>
      <c r="O72" s="67"/>
      <c r="P72" s="67"/>
      <c r="Q72" s="67"/>
      <c r="R72" s="67"/>
      <c r="S72" s="67"/>
      <c r="T72" s="67"/>
      <c r="U72" s="67"/>
    </row>
    <row r="73" spans="1:21" ht="21" x14ac:dyDescent="0.4">
      <c r="A73" s="64"/>
      <c r="B73" s="222"/>
      <c r="C73" s="237">
        <v>2024</v>
      </c>
      <c r="D73" s="91" t="s">
        <v>65</v>
      </c>
      <c r="E73" s="2" t="s">
        <v>69</v>
      </c>
      <c r="F73" s="56"/>
      <c r="G73" s="57" t="s">
        <v>69</v>
      </c>
      <c r="H73" s="58">
        <f t="shared" ref="H73:H82" si="9">F73</f>
        <v>0</v>
      </c>
      <c r="I73" s="277" t="s">
        <v>142</v>
      </c>
      <c r="J73" s="67"/>
      <c r="K73" s="67"/>
      <c r="L73" s="67"/>
      <c r="M73" s="67"/>
      <c r="N73" s="67"/>
      <c r="O73" s="67"/>
      <c r="P73" s="67"/>
      <c r="Q73" s="67"/>
      <c r="R73" s="67"/>
      <c r="S73" s="67"/>
      <c r="T73" s="67"/>
      <c r="U73" s="67"/>
    </row>
    <row r="74" spans="1:21" ht="21" x14ac:dyDescent="0.4">
      <c r="A74" s="64"/>
      <c r="B74" s="222"/>
      <c r="C74" s="238"/>
      <c r="D74" s="91" t="s">
        <v>66</v>
      </c>
      <c r="E74" s="2" t="s">
        <v>69</v>
      </c>
      <c r="F74" s="16"/>
      <c r="G74" s="2" t="s">
        <v>69</v>
      </c>
      <c r="H74" s="17">
        <f t="shared" si="9"/>
        <v>0</v>
      </c>
      <c r="I74" s="278"/>
      <c r="J74" s="67"/>
      <c r="K74" s="67"/>
      <c r="L74" s="67"/>
      <c r="M74" s="67"/>
      <c r="N74" s="67"/>
      <c r="O74" s="67"/>
      <c r="P74" s="67"/>
      <c r="Q74" s="67"/>
      <c r="R74" s="67"/>
      <c r="S74" s="67"/>
      <c r="T74" s="67"/>
      <c r="U74" s="67"/>
    </row>
    <row r="75" spans="1:21" ht="21" x14ac:dyDescent="0.4">
      <c r="A75" s="64"/>
      <c r="B75" s="222"/>
      <c r="C75" s="237">
        <v>2023</v>
      </c>
      <c r="D75" s="91" t="s">
        <v>65</v>
      </c>
      <c r="E75" s="2" t="s">
        <v>69</v>
      </c>
      <c r="F75" s="16"/>
      <c r="G75" s="2" t="s">
        <v>69</v>
      </c>
      <c r="H75" s="17">
        <f t="shared" si="9"/>
        <v>0</v>
      </c>
      <c r="I75" s="278"/>
      <c r="J75" s="67"/>
      <c r="K75" s="67"/>
      <c r="L75" s="67"/>
      <c r="M75" s="67"/>
      <c r="N75" s="67"/>
      <c r="O75" s="67"/>
      <c r="P75" s="67"/>
      <c r="Q75" s="67"/>
      <c r="R75" s="67"/>
      <c r="S75" s="67"/>
      <c r="T75" s="67"/>
      <c r="U75" s="67"/>
    </row>
    <row r="76" spans="1:21" ht="21" x14ac:dyDescent="0.4">
      <c r="A76" s="64"/>
      <c r="B76" s="222"/>
      <c r="C76" s="238"/>
      <c r="D76" s="91" t="s">
        <v>66</v>
      </c>
      <c r="E76" s="2" t="s">
        <v>69</v>
      </c>
      <c r="F76" s="16"/>
      <c r="G76" s="2" t="s">
        <v>69</v>
      </c>
      <c r="H76" s="17">
        <f t="shared" si="9"/>
        <v>0</v>
      </c>
      <c r="I76" s="278"/>
      <c r="J76" s="67"/>
      <c r="K76" s="67"/>
      <c r="L76" s="67"/>
      <c r="M76" s="67"/>
      <c r="N76" s="67"/>
      <c r="O76" s="67"/>
      <c r="P76" s="67"/>
      <c r="Q76" s="67"/>
      <c r="R76" s="67"/>
      <c r="S76" s="67"/>
      <c r="T76" s="67"/>
      <c r="U76" s="67"/>
    </row>
    <row r="77" spans="1:21" ht="21" x14ac:dyDescent="0.4">
      <c r="A77" s="64"/>
      <c r="B77" s="222"/>
      <c r="C77" s="237">
        <v>2022</v>
      </c>
      <c r="D77" s="91" t="s">
        <v>65</v>
      </c>
      <c r="E77" s="2" t="s">
        <v>69</v>
      </c>
      <c r="F77" s="16"/>
      <c r="G77" s="2" t="s">
        <v>69</v>
      </c>
      <c r="H77" s="17">
        <f t="shared" si="9"/>
        <v>0</v>
      </c>
      <c r="I77" s="278"/>
      <c r="J77" s="67"/>
      <c r="K77" s="67"/>
      <c r="L77" s="67"/>
      <c r="M77" s="67"/>
      <c r="N77" s="67"/>
      <c r="O77" s="67"/>
      <c r="P77" s="67"/>
      <c r="Q77" s="67"/>
      <c r="R77" s="67"/>
      <c r="S77" s="67"/>
      <c r="T77" s="67"/>
      <c r="U77" s="67"/>
    </row>
    <row r="78" spans="1:21" ht="21" x14ac:dyDescent="0.4">
      <c r="A78" s="64"/>
      <c r="B78" s="222"/>
      <c r="C78" s="238"/>
      <c r="D78" s="91" t="s">
        <v>66</v>
      </c>
      <c r="E78" s="2" t="s">
        <v>69</v>
      </c>
      <c r="F78" s="16"/>
      <c r="G78" s="2" t="s">
        <v>69</v>
      </c>
      <c r="H78" s="17">
        <f t="shared" si="9"/>
        <v>0</v>
      </c>
      <c r="I78" s="278"/>
      <c r="J78" s="67"/>
      <c r="K78" s="67"/>
      <c r="L78" s="67"/>
      <c r="M78" s="67"/>
      <c r="N78" s="67"/>
      <c r="O78" s="67"/>
      <c r="P78" s="67"/>
      <c r="Q78" s="67"/>
      <c r="R78" s="67"/>
      <c r="S78" s="67"/>
      <c r="T78" s="67"/>
      <c r="U78" s="67"/>
    </row>
    <row r="79" spans="1:21" ht="21" x14ac:dyDescent="0.4">
      <c r="A79" s="64"/>
      <c r="B79" s="222"/>
      <c r="C79" s="237">
        <v>2021</v>
      </c>
      <c r="D79" s="91" t="s">
        <v>65</v>
      </c>
      <c r="E79" s="2" t="s">
        <v>69</v>
      </c>
      <c r="F79" s="16"/>
      <c r="G79" s="2" t="s">
        <v>69</v>
      </c>
      <c r="H79" s="17">
        <f t="shared" si="9"/>
        <v>0</v>
      </c>
      <c r="I79" s="278"/>
      <c r="J79" s="67"/>
      <c r="K79" s="67"/>
      <c r="L79" s="67"/>
      <c r="M79" s="67"/>
      <c r="N79" s="67"/>
      <c r="O79" s="67"/>
      <c r="P79" s="67"/>
      <c r="Q79" s="67"/>
      <c r="R79" s="67"/>
      <c r="S79" s="67"/>
      <c r="T79" s="67"/>
      <c r="U79" s="67"/>
    </row>
    <row r="80" spans="1:21" ht="21" x14ac:dyDescent="0.4">
      <c r="A80" s="64"/>
      <c r="B80" s="222"/>
      <c r="C80" s="238"/>
      <c r="D80" s="91" t="s">
        <v>66</v>
      </c>
      <c r="E80" s="2" t="s">
        <v>69</v>
      </c>
      <c r="F80" s="16"/>
      <c r="G80" s="2" t="s">
        <v>69</v>
      </c>
      <c r="H80" s="17">
        <f t="shared" si="9"/>
        <v>0</v>
      </c>
      <c r="I80" s="278"/>
      <c r="J80" s="67"/>
      <c r="K80" s="67"/>
      <c r="L80" s="67"/>
      <c r="M80" s="67"/>
      <c r="N80" s="67"/>
      <c r="O80" s="67"/>
      <c r="P80" s="67"/>
      <c r="Q80" s="67"/>
      <c r="R80" s="67"/>
      <c r="S80" s="67"/>
      <c r="T80" s="67"/>
      <c r="U80" s="67"/>
    </row>
    <row r="81" spans="1:21" ht="21" x14ac:dyDescent="0.4">
      <c r="A81" s="64"/>
      <c r="B81" s="222"/>
      <c r="C81" s="237">
        <v>2020</v>
      </c>
      <c r="D81" s="91" t="s">
        <v>65</v>
      </c>
      <c r="E81" s="2" t="s">
        <v>69</v>
      </c>
      <c r="F81" s="16"/>
      <c r="G81" s="2" t="s">
        <v>69</v>
      </c>
      <c r="H81" s="17">
        <f t="shared" si="9"/>
        <v>0</v>
      </c>
      <c r="I81" s="278"/>
      <c r="J81" s="67"/>
      <c r="K81" s="67"/>
      <c r="L81" s="67"/>
      <c r="M81" s="67"/>
      <c r="N81" s="67"/>
      <c r="O81" s="67"/>
      <c r="P81" s="67"/>
      <c r="Q81" s="67"/>
      <c r="R81" s="67"/>
      <c r="S81" s="67"/>
      <c r="T81" s="67"/>
      <c r="U81" s="67"/>
    </row>
    <row r="82" spans="1:21" ht="21" x14ac:dyDescent="0.4">
      <c r="A82" s="64"/>
      <c r="B82" s="222"/>
      <c r="C82" s="238"/>
      <c r="D82" s="91" t="s">
        <v>66</v>
      </c>
      <c r="E82" s="2" t="s">
        <v>69</v>
      </c>
      <c r="F82" s="16"/>
      <c r="G82" s="2" t="s">
        <v>69</v>
      </c>
      <c r="H82" s="17">
        <f t="shared" si="9"/>
        <v>0</v>
      </c>
      <c r="I82" s="278"/>
      <c r="J82" s="67"/>
      <c r="K82" s="67"/>
      <c r="L82" s="67"/>
      <c r="M82" s="67"/>
      <c r="N82" s="67"/>
      <c r="O82" s="67"/>
      <c r="P82" s="67"/>
      <c r="Q82" s="67"/>
      <c r="R82" s="67"/>
      <c r="S82" s="67"/>
      <c r="T82" s="67"/>
      <c r="U82" s="67"/>
    </row>
    <row r="83" spans="1:21" ht="37.200000000000003" customHeight="1" thickBot="1" x14ac:dyDescent="0.45">
      <c r="A83" s="64"/>
      <c r="B83" s="223"/>
      <c r="C83" s="92"/>
      <c r="D83" s="93" t="s">
        <v>67</v>
      </c>
      <c r="E83" s="4" t="s">
        <v>69</v>
      </c>
      <c r="F83" s="52">
        <f>F72</f>
        <v>0</v>
      </c>
      <c r="G83" s="2" t="s">
        <v>69</v>
      </c>
      <c r="H83" s="52">
        <f>H72</f>
        <v>0</v>
      </c>
      <c r="I83" s="279"/>
      <c r="J83" s="67"/>
      <c r="K83" s="67"/>
      <c r="L83" s="67"/>
      <c r="M83" s="67"/>
      <c r="N83" s="67"/>
      <c r="O83" s="67"/>
      <c r="P83" s="67"/>
      <c r="Q83" s="67"/>
      <c r="R83" s="67"/>
      <c r="S83" s="67"/>
      <c r="T83" s="67"/>
      <c r="U83" s="67"/>
    </row>
    <row r="84" spans="1:21" ht="29.4" customHeight="1" thickBot="1" x14ac:dyDescent="0.45">
      <c r="A84" s="64"/>
      <c r="B84" s="259"/>
      <c r="C84" s="260"/>
      <c r="D84" s="94" t="s">
        <v>68</v>
      </c>
      <c r="E84" s="95"/>
      <c r="F84" s="12">
        <f>IF(F71-F72&gt;0,F71-F72,0)</f>
        <v>0</v>
      </c>
      <c r="G84" s="96"/>
      <c r="H84" s="12">
        <f>IF(H71-H72&gt;0,H71-H72,0)</f>
        <v>1000000</v>
      </c>
      <c r="I84" s="67"/>
      <c r="J84" s="67"/>
      <c r="K84" s="67"/>
      <c r="L84" s="67"/>
      <c r="M84" s="67"/>
      <c r="N84" s="67"/>
      <c r="O84" s="67"/>
      <c r="P84" s="67"/>
      <c r="Q84" s="67"/>
      <c r="R84" s="67"/>
      <c r="S84" s="67"/>
      <c r="T84" s="67"/>
      <c r="U84" s="67"/>
    </row>
    <row r="85" spans="1:21" ht="21" x14ac:dyDescent="0.4">
      <c r="A85" s="64"/>
      <c r="B85" s="255" t="s">
        <v>31</v>
      </c>
      <c r="C85" s="97" t="s">
        <v>13</v>
      </c>
      <c r="D85" s="98" t="s">
        <v>31</v>
      </c>
      <c r="E85" s="46"/>
      <c r="F85" s="15">
        <f>MIN(SUM(F86:F128),F84)</f>
        <v>0</v>
      </c>
      <c r="G85" s="78"/>
      <c r="H85" s="15">
        <f>MIN(SUM(H86:H128),H84)</f>
        <v>0</v>
      </c>
      <c r="I85" s="67"/>
      <c r="J85" s="67"/>
      <c r="K85" s="67"/>
      <c r="L85" s="67"/>
      <c r="M85" s="67"/>
      <c r="N85" s="67"/>
      <c r="O85" s="67"/>
      <c r="P85" s="67"/>
      <c r="Q85" s="67"/>
      <c r="R85" s="67"/>
      <c r="S85" s="67"/>
      <c r="T85" s="67"/>
      <c r="U85" s="67"/>
    </row>
    <row r="86" spans="1:21" ht="21" x14ac:dyDescent="0.4">
      <c r="A86" s="64"/>
      <c r="B86" s="256"/>
      <c r="C86" s="99">
        <v>101</v>
      </c>
      <c r="D86" s="100" t="s">
        <v>32</v>
      </c>
      <c r="E86" s="47" t="s">
        <v>69</v>
      </c>
      <c r="F86" s="16"/>
      <c r="G86" s="2" t="s">
        <v>69</v>
      </c>
      <c r="H86" s="17">
        <f t="shared" ref="H86:H90" si="10">F86</f>
        <v>0</v>
      </c>
      <c r="I86" s="67"/>
      <c r="J86" s="67"/>
      <c r="K86" s="67"/>
      <c r="L86" s="67"/>
      <c r="M86" s="67"/>
      <c r="N86" s="67"/>
      <c r="O86" s="67"/>
      <c r="P86" s="67"/>
      <c r="Q86" s="67"/>
      <c r="R86" s="67"/>
      <c r="S86" s="67"/>
      <c r="T86" s="67"/>
      <c r="U86" s="67"/>
    </row>
    <row r="87" spans="1:21" ht="21" x14ac:dyDescent="0.4">
      <c r="A87" s="64"/>
      <c r="B87" s="256"/>
      <c r="C87" s="99">
        <v>104</v>
      </c>
      <c r="D87" s="100" t="s">
        <v>33</v>
      </c>
      <c r="E87" s="47" t="s">
        <v>69</v>
      </c>
      <c r="F87" s="16"/>
      <c r="G87" s="2" t="s">
        <v>69</v>
      </c>
      <c r="H87" s="17">
        <f t="shared" si="10"/>
        <v>0</v>
      </c>
      <c r="I87" s="67"/>
      <c r="J87" s="67"/>
      <c r="K87" s="67"/>
      <c r="L87" s="67"/>
      <c r="M87" s="67"/>
      <c r="N87" s="67"/>
      <c r="O87" s="67"/>
      <c r="P87" s="67"/>
      <c r="Q87" s="67"/>
      <c r="R87" s="67"/>
      <c r="S87" s="67"/>
      <c r="T87" s="67"/>
      <c r="U87" s="67"/>
    </row>
    <row r="88" spans="1:21" ht="21" x14ac:dyDescent="0.4">
      <c r="A88" s="64"/>
      <c r="B88" s="256"/>
      <c r="C88" s="99">
        <v>106</v>
      </c>
      <c r="D88" s="100" t="s">
        <v>34</v>
      </c>
      <c r="E88" s="47" t="s">
        <v>69</v>
      </c>
      <c r="F88" s="16"/>
      <c r="G88" s="2" t="s">
        <v>69</v>
      </c>
      <c r="H88" s="17">
        <f t="shared" si="10"/>
        <v>0</v>
      </c>
      <c r="I88" s="67"/>
      <c r="J88" s="67"/>
      <c r="K88" s="67"/>
      <c r="L88" s="67"/>
      <c r="M88" s="67"/>
      <c r="N88" s="67"/>
      <c r="O88" s="67"/>
      <c r="P88" s="67"/>
      <c r="Q88" s="67"/>
      <c r="R88" s="67"/>
      <c r="S88" s="67"/>
      <c r="T88" s="67"/>
      <c r="U88" s="67"/>
    </row>
    <row r="89" spans="1:21" ht="21" x14ac:dyDescent="0.4">
      <c r="A89" s="64"/>
      <c r="B89" s="256"/>
      <c r="C89" s="99">
        <v>454</v>
      </c>
      <c r="D89" s="100" t="s">
        <v>35</v>
      </c>
      <c r="E89" s="47" t="s">
        <v>69</v>
      </c>
      <c r="F89" s="16"/>
      <c r="G89" s="2" t="s">
        <v>69</v>
      </c>
      <c r="H89" s="17">
        <f t="shared" si="10"/>
        <v>0</v>
      </c>
      <c r="I89" s="67"/>
      <c r="J89" s="67"/>
      <c r="K89" s="67"/>
      <c r="L89" s="67"/>
      <c r="M89" s="67"/>
      <c r="N89" s="67"/>
      <c r="O89" s="67"/>
      <c r="P89" s="67"/>
      <c r="Q89" s="67"/>
      <c r="R89" s="67"/>
      <c r="S89" s="67"/>
      <c r="T89" s="67"/>
      <c r="U89" s="67"/>
    </row>
    <row r="90" spans="1:21" ht="21" customHeight="1" x14ac:dyDescent="0.4">
      <c r="A90" s="64"/>
      <c r="B90" s="256"/>
      <c r="C90" s="99">
        <v>455</v>
      </c>
      <c r="D90" s="100" t="s">
        <v>36</v>
      </c>
      <c r="E90" s="47" t="s">
        <v>69</v>
      </c>
      <c r="F90" s="16"/>
      <c r="G90" s="2" t="s">
        <v>69</v>
      </c>
      <c r="H90" s="17">
        <f t="shared" si="10"/>
        <v>0</v>
      </c>
      <c r="I90" s="67"/>
      <c r="J90" s="67"/>
      <c r="K90" s="67"/>
      <c r="L90" s="101"/>
      <c r="M90" s="101"/>
      <c r="N90" s="101"/>
      <c r="O90" s="101"/>
      <c r="P90" s="101"/>
      <c r="Q90" s="101"/>
      <c r="R90" s="101"/>
      <c r="S90" s="67"/>
      <c r="T90" s="67"/>
      <c r="U90" s="67"/>
    </row>
    <row r="91" spans="1:21" ht="21" x14ac:dyDescent="0.4">
      <c r="A91" s="64"/>
      <c r="B91" s="256"/>
      <c r="C91" s="99">
        <v>105</v>
      </c>
      <c r="D91" s="102" t="s">
        <v>49</v>
      </c>
      <c r="E91" s="47" t="s">
        <v>69</v>
      </c>
      <c r="F91" s="16"/>
      <c r="G91" s="3" t="s">
        <v>70</v>
      </c>
      <c r="H91" s="17">
        <f t="shared" ref="H91:H128" si="11">F91*0</f>
        <v>0</v>
      </c>
      <c r="I91" s="67"/>
      <c r="J91" s="67"/>
      <c r="K91" s="101"/>
      <c r="L91" s="101"/>
      <c r="M91" s="101"/>
      <c r="N91" s="101"/>
      <c r="O91" s="101"/>
      <c r="P91" s="101"/>
      <c r="Q91" s="101"/>
      <c r="R91" s="101"/>
      <c r="S91" s="67"/>
      <c r="T91" s="67"/>
      <c r="U91" s="67"/>
    </row>
    <row r="92" spans="1:21" ht="21" x14ac:dyDescent="0.4">
      <c r="A92" s="64"/>
      <c r="B92" s="256"/>
      <c r="C92" s="99">
        <v>103</v>
      </c>
      <c r="D92" s="102" t="s">
        <v>37</v>
      </c>
      <c r="E92" s="47" t="s">
        <v>69</v>
      </c>
      <c r="F92" s="16"/>
      <c r="G92" s="3" t="s">
        <v>70</v>
      </c>
      <c r="H92" s="17">
        <f t="shared" si="11"/>
        <v>0</v>
      </c>
      <c r="I92" s="67"/>
      <c r="J92" s="67"/>
      <c r="K92" s="101"/>
      <c r="L92" s="101"/>
      <c r="M92" s="101"/>
      <c r="N92" s="101"/>
      <c r="O92" s="101"/>
      <c r="P92" s="101"/>
      <c r="Q92" s="101"/>
      <c r="R92" s="101"/>
      <c r="S92" s="67"/>
      <c r="T92" s="67"/>
      <c r="U92" s="67"/>
    </row>
    <row r="93" spans="1:21" ht="21" x14ac:dyDescent="0.4">
      <c r="A93" s="64"/>
      <c r="B93" s="256"/>
      <c r="C93" s="99">
        <v>460</v>
      </c>
      <c r="D93" s="102" t="s">
        <v>50</v>
      </c>
      <c r="E93" s="47" t="s">
        <v>69</v>
      </c>
      <c r="F93" s="16"/>
      <c r="G93" s="3" t="s">
        <v>70</v>
      </c>
      <c r="H93" s="17">
        <f t="shared" si="11"/>
        <v>0</v>
      </c>
      <c r="I93" s="67"/>
      <c r="J93" s="67"/>
      <c r="K93" s="101"/>
      <c r="L93" s="101"/>
      <c r="M93" s="101"/>
      <c r="N93" s="101"/>
      <c r="O93" s="101"/>
      <c r="P93" s="101"/>
      <c r="Q93" s="101"/>
      <c r="R93" s="101"/>
      <c r="S93" s="67"/>
      <c r="T93" s="67"/>
      <c r="U93" s="67"/>
    </row>
    <row r="94" spans="1:21" ht="21" x14ac:dyDescent="0.4">
      <c r="A94" s="64"/>
      <c r="B94" s="256"/>
      <c r="C94" s="99">
        <v>461</v>
      </c>
      <c r="D94" s="102" t="s">
        <v>51</v>
      </c>
      <c r="E94" s="47" t="s">
        <v>69</v>
      </c>
      <c r="F94" s="16"/>
      <c r="G94" s="3" t="s">
        <v>70</v>
      </c>
      <c r="H94" s="17">
        <f t="shared" si="11"/>
        <v>0</v>
      </c>
      <c r="I94" s="67"/>
      <c r="J94" s="67"/>
      <c r="K94" s="101"/>
      <c r="L94" s="101"/>
      <c r="M94" s="101"/>
      <c r="N94" s="101"/>
      <c r="O94" s="101"/>
      <c r="P94" s="101"/>
      <c r="Q94" s="101"/>
      <c r="R94" s="101"/>
      <c r="S94" s="67"/>
      <c r="T94" s="67"/>
      <c r="U94" s="67"/>
    </row>
    <row r="95" spans="1:21" ht="21" x14ac:dyDescent="0.4">
      <c r="A95" s="64"/>
      <c r="B95" s="256"/>
      <c r="C95" s="103">
        <v>462</v>
      </c>
      <c r="D95" s="102" t="s">
        <v>117</v>
      </c>
      <c r="E95" s="47" t="s">
        <v>69</v>
      </c>
      <c r="F95" s="16"/>
      <c r="G95" s="3" t="s">
        <v>70</v>
      </c>
      <c r="H95" s="17">
        <f t="shared" si="11"/>
        <v>0</v>
      </c>
      <c r="I95" s="67"/>
      <c r="J95" s="67"/>
      <c r="K95" s="101"/>
      <c r="L95" s="101"/>
      <c r="M95" s="101"/>
      <c r="N95" s="101"/>
      <c r="O95" s="101"/>
      <c r="P95" s="101"/>
      <c r="Q95" s="101"/>
      <c r="R95" s="101"/>
      <c r="S95" s="67"/>
      <c r="T95" s="67"/>
      <c r="U95" s="67"/>
    </row>
    <row r="96" spans="1:21" ht="21" x14ac:dyDescent="0.4">
      <c r="A96" s="64"/>
      <c r="B96" s="256"/>
      <c r="C96" s="103">
        <v>463</v>
      </c>
      <c r="D96" s="102" t="s">
        <v>118</v>
      </c>
      <c r="E96" s="47" t="s">
        <v>69</v>
      </c>
      <c r="F96" s="16"/>
      <c r="G96" s="3" t="s">
        <v>70</v>
      </c>
      <c r="H96" s="17">
        <f t="shared" si="11"/>
        <v>0</v>
      </c>
      <c r="I96" s="67"/>
      <c r="J96" s="67"/>
      <c r="K96" s="101"/>
      <c r="L96" s="101"/>
      <c r="M96" s="101"/>
      <c r="N96" s="101"/>
      <c r="O96" s="101"/>
      <c r="P96" s="101"/>
      <c r="Q96" s="101"/>
      <c r="R96" s="101"/>
      <c r="S96" s="67"/>
      <c r="T96" s="67"/>
      <c r="U96" s="67"/>
    </row>
    <row r="97" spans="1:21" ht="21" x14ac:dyDescent="0.4">
      <c r="A97" s="64"/>
      <c r="B97" s="256"/>
      <c r="C97" s="103">
        <v>464</v>
      </c>
      <c r="D97" s="102" t="s">
        <v>119</v>
      </c>
      <c r="E97" s="47" t="s">
        <v>69</v>
      </c>
      <c r="F97" s="16"/>
      <c r="G97" s="3" t="s">
        <v>70</v>
      </c>
      <c r="H97" s="17">
        <f t="shared" si="11"/>
        <v>0</v>
      </c>
      <c r="I97" s="67"/>
      <c r="J97" s="67"/>
      <c r="K97" s="101"/>
      <c r="L97" s="101"/>
      <c r="M97" s="101"/>
      <c r="N97" s="101"/>
      <c r="O97" s="101"/>
      <c r="P97" s="101"/>
      <c r="Q97" s="101"/>
      <c r="R97" s="101"/>
      <c r="S97" s="67"/>
      <c r="T97" s="67"/>
      <c r="U97" s="67"/>
    </row>
    <row r="98" spans="1:21" ht="21" x14ac:dyDescent="0.4">
      <c r="A98" s="64"/>
      <c r="B98" s="256"/>
      <c r="C98" s="103">
        <v>465</v>
      </c>
      <c r="D98" s="102" t="s">
        <v>120</v>
      </c>
      <c r="E98" s="47" t="s">
        <v>69</v>
      </c>
      <c r="F98" s="16"/>
      <c r="G98" s="3" t="s">
        <v>70</v>
      </c>
      <c r="H98" s="17">
        <f t="shared" si="11"/>
        <v>0</v>
      </c>
      <c r="I98" s="67"/>
      <c r="J98" s="67"/>
      <c r="K98" s="101"/>
      <c r="L98" s="101"/>
      <c r="M98" s="101"/>
      <c r="N98" s="101"/>
      <c r="O98" s="101"/>
      <c r="P98" s="101"/>
      <c r="Q98" s="101"/>
      <c r="R98" s="101"/>
      <c r="S98" s="67"/>
      <c r="T98" s="67"/>
      <c r="U98" s="67"/>
    </row>
    <row r="99" spans="1:21" ht="21" x14ac:dyDescent="0.4">
      <c r="A99" s="64"/>
      <c r="B99" s="256"/>
      <c r="C99" s="103">
        <v>466</v>
      </c>
      <c r="D99" s="102" t="s">
        <v>121</v>
      </c>
      <c r="E99" s="47" t="s">
        <v>69</v>
      </c>
      <c r="F99" s="16"/>
      <c r="G99" s="3" t="s">
        <v>70</v>
      </c>
      <c r="H99" s="17">
        <f t="shared" si="11"/>
        <v>0</v>
      </c>
      <c r="I99" s="67"/>
      <c r="J99" s="67"/>
      <c r="K99" s="101"/>
      <c r="L99" s="101"/>
      <c r="M99" s="101"/>
      <c r="N99" s="101"/>
      <c r="O99" s="101"/>
      <c r="P99" s="101"/>
      <c r="Q99" s="101"/>
      <c r="R99" s="101"/>
      <c r="S99" s="67"/>
      <c r="T99" s="67"/>
      <c r="U99" s="67"/>
    </row>
    <row r="100" spans="1:21" ht="21" x14ac:dyDescent="0.4">
      <c r="A100" s="64"/>
      <c r="B100" s="256"/>
      <c r="C100" s="103">
        <v>467</v>
      </c>
      <c r="D100" s="102" t="s">
        <v>122</v>
      </c>
      <c r="E100" s="47" t="s">
        <v>69</v>
      </c>
      <c r="F100" s="16"/>
      <c r="G100" s="3" t="s">
        <v>70</v>
      </c>
      <c r="H100" s="17">
        <f t="shared" si="11"/>
        <v>0</v>
      </c>
      <c r="I100" s="67"/>
      <c r="J100" s="67"/>
      <c r="K100" s="101"/>
      <c r="L100" s="101"/>
      <c r="M100" s="101"/>
      <c r="N100" s="101"/>
      <c r="O100" s="101"/>
      <c r="P100" s="101"/>
      <c r="Q100" s="101"/>
      <c r="R100" s="101"/>
      <c r="S100" s="67"/>
      <c r="T100" s="67"/>
      <c r="U100" s="67"/>
    </row>
    <row r="101" spans="1:21" ht="21" x14ac:dyDescent="0.4">
      <c r="A101" s="64"/>
      <c r="B101" s="256"/>
      <c r="C101" s="103">
        <v>468</v>
      </c>
      <c r="D101" s="102" t="s">
        <v>123</v>
      </c>
      <c r="E101" s="47" t="s">
        <v>69</v>
      </c>
      <c r="F101" s="16"/>
      <c r="G101" s="3" t="s">
        <v>70</v>
      </c>
      <c r="H101" s="17">
        <f t="shared" si="11"/>
        <v>0</v>
      </c>
      <c r="I101" s="67"/>
      <c r="J101" s="67"/>
      <c r="K101" s="101"/>
      <c r="L101" s="101"/>
      <c r="M101" s="101"/>
      <c r="N101" s="101"/>
      <c r="O101" s="101"/>
      <c r="P101" s="101"/>
      <c r="Q101" s="101"/>
      <c r="R101" s="101"/>
      <c r="S101" s="67"/>
      <c r="T101" s="67"/>
      <c r="U101" s="67"/>
    </row>
    <row r="102" spans="1:21" ht="21" x14ac:dyDescent="0.4">
      <c r="A102" s="64"/>
      <c r="B102" s="256"/>
      <c r="C102" s="103">
        <v>469</v>
      </c>
      <c r="D102" s="102" t="s">
        <v>124</v>
      </c>
      <c r="E102" s="47" t="s">
        <v>69</v>
      </c>
      <c r="F102" s="16"/>
      <c r="G102" s="3" t="s">
        <v>70</v>
      </c>
      <c r="H102" s="17">
        <f t="shared" si="11"/>
        <v>0</v>
      </c>
      <c r="I102" s="67"/>
      <c r="J102" s="67"/>
      <c r="K102" s="101"/>
      <c r="L102" s="101"/>
      <c r="M102" s="101"/>
      <c r="N102" s="101"/>
      <c r="O102" s="101"/>
      <c r="P102" s="101"/>
      <c r="Q102" s="101"/>
      <c r="R102" s="101"/>
      <c r="S102" s="67"/>
      <c r="T102" s="67"/>
      <c r="U102" s="67"/>
    </row>
    <row r="103" spans="1:21" ht="21" x14ac:dyDescent="0.4">
      <c r="A103" s="64"/>
      <c r="B103" s="256"/>
      <c r="C103" s="103">
        <v>470</v>
      </c>
      <c r="D103" s="102" t="s">
        <v>125</v>
      </c>
      <c r="E103" s="47" t="s">
        <v>69</v>
      </c>
      <c r="F103" s="16"/>
      <c r="G103" s="3" t="s">
        <v>70</v>
      </c>
      <c r="H103" s="17">
        <f t="shared" si="11"/>
        <v>0</v>
      </c>
      <c r="I103" s="67"/>
      <c r="J103" s="67"/>
      <c r="K103" s="101"/>
      <c r="L103" s="101"/>
      <c r="M103" s="101"/>
      <c r="N103" s="101"/>
      <c r="O103" s="101"/>
      <c r="P103" s="101"/>
      <c r="Q103" s="101"/>
      <c r="R103" s="101"/>
      <c r="S103" s="67"/>
      <c r="T103" s="67"/>
      <c r="U103" s="67"/>
    </row>
    <row r="104" spans="1:21" ht="21" x14ac:dyDescent="0.4">
      <c r="A104" s="64"/>
      <c r="B104" s="256"/>
      <c r="C104" s="103">
        <v>471</v>
      </c>
      <c r="D104" s="102" t="s">
        <v>126</v>
      </c>
      <c r="E104" s="47" t="s">
        <v>69</v>
      </c>
      <c r="F104" s="16"/>
      <c r="G104" s="3" t="s">
        <v>70</v>
      </c>
      <c r="H104" s="17">
        <f t="shared" si="11"/>
        <v>0</v>
      </c>
      <c r="I104" s="67"/>
      <c r="J104" s="67"/>
      <c r="K104" s="101"/>
      <c r="L104" s="101"/>
      <c r="M104" s="101"/>
      <c r="N104" s="101"/>
      <c r="O104" s="101"/>
      <c r="P104" s="101"/>
      <c r="Q104" s="101"/>
      <c r="R104" s="101"/>
      <c r="S104" s="67"/>
      <c r="T104" s="67"/>
      <c r="U104" s="67"/>
    </row>
    <row r="105" spans="1:21" ht="21" x14ac:dyDescent="0.4">
      <c r="A105" s="64"/>
      <c r="B105" s="256"/>
      <c r="C105" s="103">
        <v>472</v>
      </c>
      <c r="D105" s="102" t="s">
        <v>127</v>
      </c>
      <c r="E105" s="47" t="s">
        <v>69</v>
      </c>
      <c r="F105" s="16"/>
      <c r="G105" s="3" t="s">
        <v>70</v>
      </c>
      <c r="H105" s="17">
        <f t="shared" si="11"/>
        <v>0</v>
      </c>
      <c r="I105" s="67"/>
      <c r="J105" s="67"/>
      <c r="K105" s="101"/>
      <c r="L105" s="101"/>
      <c r="M105" s="101"/>
      <c r="N105" s="101"/>
      <c r="O105" s="101"/>
      <c r="P105" s="101"/>
      <c r="Q105" s="101"/>
      <c r="R105" s="101"/>
      <c r="S105" s="67"/>
      <c r="T105" s="67"/>
      <c r="U105" s="67"/>
    </row>
    <row r="106" spans="1:21" ht="42" x14ac:dyDescent="0.4">
      <c r="A106" s="64"/>
      <c r="B106" s="256"/>
      <c r="C106" s="103">
        <v>473</v>
      </c>
      <c r="D106" s="102" t="s">
        <v>128</v>
      </c>
      <c r="E106" s="47" t="s">
        <v>69</v>
      </c>
      <c r="F106" s="16"/>
      <c r="G106" s="3" t="s">
        <v>70</v>
      </c>
      <c r="H106" s="17">
        <f t="shared" si="11"/>
        <v>0</v>
      </c>
      <c r="I106" s="67"/>
      <c r="J106" s="67"/>
      <c r="K106" s="101"/>
      <c r="L106" s="101"/>
      <c r="M106" s="101"/>
      <c r="N106" s="101"/>
      <c r="O106" s="101"/>
      <c r="P106" s="101"/>
      <c r="Q106" s="101"/>
      <c r="R106" s="101"/>
      <c r="S106" s="67"/>
      <c r="T106" s="67"/>
      <c r="U106" s="67"/>
    </row>
    <row r="107" spans="1:21" ht="42" x14ac:dyDescent="0.4">
      <c r="A107" s="64"/>
      <c r="B107" s="256"/>
      <c r="C107" s="103">
        <v>474</v>
      </c>
      <c r="D107" s="102" t="s">
        <v>129</v>
      </c>
      <c r="E107" s="47" t="s">
        <v>69</v>
      </c>
      <c r="F107" s="16"/>
      <c r="G107" s="3" t="s">
        <v>70</v>
      </c>
      <c r="H107" s="17">
        <f t="shared" si="11"/>
        <v>0</v>
      </c>
      <c r="I107" s="67"/>
      <c r="J107" s="67"/>
      <c r="K107" s="101"/>
      <c r="L107" s="101"/>
      <c r="M107" s="101"/>
      <c r="N107" s="101"/>
      <c r="O107" s="101"/>
      <c r="P107" s="101"/>
      <c r="Q107" s="101"/>
      <c r="R107" s="101"/>
      <c r="S107" s="67"/>
      <c r="T107" s="67"/>
      <c r="U107" s="67"/>
    </row>
    <row r="108" spans="1:21" ht="21" x14ac:dyDescent="0.4">
      <c r="A108" s="64"/>
      <c r="B108" s="256"/>
      <c r="C108" s="103">
        <v>475</v>
      </c>
      <c r="D108" s="102" t="s">
        <v>130</v>
      </c>
      <c r="E108" s="47" t="s">
        <v>69</v>
      </c>
      <c r="F108" s="16"/>
      <c r="G108" s="3" t="s">
        <v>70</v>
      </c>
      <c r="H108" s="17">
        <f t="shared" si="11"/>
        <v>0</v>
      </c>
      <c r="I108" s="67"/>
      <c r="J108" s="67"/>
      <c r="K108" s="101"/>
      <c r="L108" s="101"/>
      <c r="M108" s="101"/>
      <c r="N108" s="101"/>
      <c r="O108" s="101"/>
      <c r="P108" s="101"/>
      <c r="Q108" s="101"/>
      <c r="R108" s="101"/>
      <c r="S108" s="67"/>
      <c r="T108" s="67"/>
      <c r="U108" s="67"/>
    </row>
    <row r="109" spans="1:21" ht="21.6" thickBot="1" x14ac:dyDescent="0.45">
      <c r="A109" s="64"/>
      <c r="B109" s="256"/>
      <c r="C109" s="103">
        <v>476</v>
      </c>
      <c r="D109" s="102" t="s">
        <v>131</v>
      </c>
      <c r="E109" s="47" t="s">
        <v>69</v>
      </c>
      <c r="F109" s="16"/>
      <c r="G109" s="3" t="s">
        <v>70</v>
      </c>
      <c r="H109" s="17">
        <f t="shared" si="11"/>
        <v>0</v>
      </c>
      <c r="I109" s="67"/>
      <c r="J109" s="67"/>
      <c r="K109" s="101"/>
      <c r="L109" s="101"/>
      <c r="M109" s="101"/>
      <c r="N109" s="101"/>
      <c r="O109" s="101"/>
      <c r="P109" s="101"/>
      <c r="Q109" s="101"/>
      <c r="R109" s="101"/>
      <c r="S109" s="67"/>
      <c r="T109" s="67"/>
      <c r="U109" s="67"/>
    </row>
    <row r="110" spans="1:21" ht="21" customHeight="1" x14ac:dyDescent="0.4">
      <c r="A110" s="64"/>
      <c r="B110" s="256"/>
      <c r="C110" s="103">
        <v>477</v>
      </c>
      <c r="D110" s="102" t="s">
        <v>132</v>
      </c>
      <c r="E110" s="47" t="s">
        <v>69</v>
      </c>
      <c r="F110" s="16"/>
      <c r="G110" s="3" t="s">
        <v>70</v>
      </c>
      <c r="H110" s="17">
        <f t="shared" si="11"/>
        <v>0</v>
      </c>
      <c r="I110" s="67"/>
      <c r="J110" s="67"/>
      <c r="K110" s="163" t="s">
        <v>88</v>
      </c>
      <c r="L110" s="164"/>
      <c r="M110" s="164"/>
      <c r="N110" s="164"/>
      <c r="O110" s="164"/>
      <c r="P110" s="164"/>
      <c r="Q110" s="164"/>
      <c r="R110" s="165"/>
      <c r="S110" s="67"/>
      <c r="T110" s="67"/>
      <c r="U110" s="67"/>
    </row>
    <row r="111" spans="1:21" ht="21" x14ac:dyDescent="0.4">
      <c r="A111" s="64"/>
      <c r="B111" s="256"/>
      <c r="C111" s="103">
        <v>478</v>
      </c>
      <c r="D111" s="102" t="s">
        <v>133</v>
      </c>
      <c r="E111" s="47" t="s">
        <v>69</v>
      </c>
      <c r="F111" s="16"/>
      <c r="G111" s="3" t="s">
        <v>70</v>
      </c>
      <c r="H111" s="17">
        <f t="shared" si="11"/>
        <v>0</v>
      </c>
      <c r="I111" s="67"/>
      <c r="J111" s="67"/>
      <c r="K111" s="166"/>
      <c r="L111" s="167"/>
      <c r="M111" s="167"/>
      <c r="N111" s="167"/>
      <c r="O111" s="167"/>
      <c r="P111" s="167"/>
      <c r="Q111" s="167"/>
      <c r="R111" s="168"/>
      <c r="S111" s="67"/>
      <c r="T111" s="67"/>
      <c r="U111" s="67"/>
    </row>
    <row r="112" spans="1:21" ht="21" customHeight="1" x14ac:dyDescent="0.4">
      <c r="A112" s="64"/>
      <c r="B112" s="256"/>
      <c r="C112" s="99">
        <v>107</v>
      </c>
      <c r="D112" s="102" t="s">
        <v>38</v>
      </c>
      <c r="E112" s="47" t="s">
        <v>69</v>
      </c>
      <c r="F112" s="16"/>
      <c r="G112" s="3" t="s">
        <v>70</v>
      </c>
      <c r="H112" s="17">
        <f t="shared" si="11"/>
        <v>0</v>
      </c>
      <c r="I112" s="67"/>
      <c r="J112" s="67"/>
      <c r="K112" s="166"/>
      <c r="L112" s="167"/>
      <c r="M112" s="167"/>
      <c r="N112" s="167"/>
      <c r="O112" s="167"/>
      <c r="P112" s="167"/>
      <c r="Q112" s="167"/>
      <c r="R112" s="168"/>
      <c r="S112" s="67"/>
      <c r="T112" s="67"/>
      <c r="U112" s="67"/>
    </row>
    <row r="113" spans="1:21" ht="21" x14ac:dyDescent="0.4">
      <c r="A113" s="64"/>
      <c r="B113" s="256"/>
      <c r="C113" s="99">
        <v>116</v>
      </c>
      <c r="D113" s="102" t="s">
        <v>39</v>
      </c>
      <c r="E113" s="47" t="s">
        <v>69</v>
      </c>
      <c r="F113" s="16"/>
      <c r="G113" s="3" t="s">
        <v>70</v>
      </c>
      <c r="H113" s="17">
        <f t="shared" si="11"/>
        <v>0</v>
      </c>
      <c r="I113" s="67"/>
      <c r="J113" s="67"/>
      <c r="K113" s="166"/>
      <c r="L113" s="167"/>
      <c r="M113" s="167"/>
      <c r="N113" s="167"/>
      <c r="O113" s="167"/>
      <c r="P113" s="167"/>
      <c r="Q113" s="167"/>
      <c r="R113" s="168"/>
      <c r="S113" s="67"/>
      <c r="T113" s="67"/>
      <c r="U113" s="67"/>
    </row>
    <row r="114" spans="1:21" ht="21" x14ac:dyDescent="0.4">
      <c r="A114" s="64"/>
      <c r="B114" s="256"/>
      <c r="C114" s="99">
        <v>108</v>
      </c>
      <c r="D114" s="102" t="s">
        <v>40</v>
      </c>
      <c r="E114" s="47" t="s">
        <v>69</v>
      </c>
      <c r="F114" s="16"/>
      <c r="G114" s="3" t="s">
        <v>70</v>
      </c>
      <c r="H114" s="17">
        <f t="shared" si="11"/>
        <v>0</v>
      </c>
      <c r="I114" s="67"/>
      <c r="J114" s="67"/>
      <c r="K114" s="166"/>
      <c r="L114" s="167"/>
      <c r="M114" s="167"/>
      <c r="N114" s="167"/>
      <c r="O114" s="167"/>
      <c r="P114" s="167"/>
      <c r="Q114" s="167"/>
      <c r="R114" s="168"/>
      <c r="S114" s="67"/>
      <c r="T114" s="67"/>
      <c r="U114" s="67"/>
    </row>
    <row r="115" spans="1:21" ht="21" x14ac:dyDescent="0.4">
      <c r="A115" s="64"/>
      <c r="B115" s="256"/>
      <c r="C115" s="99">
        <v>151</v>
      </c>
      <c r="D115" s="102" t="s">
        <v>134</v>
      </c>
      <c r="E115" s="47" t="s">
        <v>69</v>
      </c>
      <c r="F115" s="16"/>
      <c r="G115" s="3" t="s">
        <v>70</v>
      </c>
      <c r="H115" s="17">
        <f t="shared" si="11"/>
        <v>0</v>
      </c>
      <c r="I115" s="67"/>
      <c r="J115" s="67"/>
      <c r="K115" s="166"/>
      <c r="L115" s="167"/>
      <c r="M115" s="167"/>
      <c r="N115" s="167"/>
      <c r="O115" s="167"/>
      <c r="P115" s="167"/>
      <c r="Q115" s="167"/>
      <c r="R115" s="168"/>
      <c r="S115" s="67"/>
      <c r="T115" s="67"/>
      <c r="U115" s="67"/>
    </row>
    <row r="116" spans="1:21" ht="21" customHeight="1" x14ac:dyDescent="0.4">
      <c r="A116" s="64"/>
      <c r="B116" s="256"/>
      <c r="C116" s="99">
        <v>110</v>
      </c>
      <c r="D116" s="102" t="s">
        <v>139</v>
      </c>
      <c r="E116" s="47" t="s">
        <v>69</v>
      </c>
      <c r="F116" s="16"/>
      <c r="G116" s="3" t="s">
        <v>70</v>
      </c>
      <c r="H116" s="17">
        <f t="shared" si="11"/>
        <v>0</v>
      </c>
      <c r="I116" s="67"/>
      <c r="J116" s="67"/>
      <c r="K116" s="166"/>
      <c r="L116" s="167"/>
      <c r="M116" s="167"/>
      <c r="N116" s="167"/>
      <c r="O116" s="167"/>
      <c r="P116" s="167"/>
      <c r="Q116" s="167"/>
      <c r="R116" s="168"/>
      <c r="S116" s="67"/>
      <c r="T116" s="67"/>
      <c r="U116" s="67"/>
    </row>
    <row r="117" spans="1:21" ht="21" x14ac:dyDescent="0.4">
      <c r="A117" s="64"/>
      <c r="B117" s="256"/>
      <c r="C117" s="99">
        <v>112</v>
      </c>
      <c r="D117" s="102" t="s">
        <v>41</v>
      </c>
      <c r="E117" s="47" t="s">
        <v>69</v>
      </c>
      <c r="F117" s="16"/>
      <c r="G117" s="3" t="s">
        <v>70</v>
      </c>
      <c r="H117" s="17">
        <f t="shared" si="11"/>
        <v>0</v>
      </c>
      <c r="I117" s="67"/>
      <c r="J117" s="67"/>
      <c r="K117" s="166"/>
      <c r="L117" s="167"/>
      <c r="M117" s="167"/>
      <c r="N117" s="167"/>
      <c r="O117" s="167"/>
      <c r="P117" s="167"/>
      <c r="Q117" s="167"/>
      <c r="R117" s="168"/>
      <c r="S117" s="67"/>
      <c r="T117" s="67"/>
      <c r="U117" s="67"/>
    </row>
    <row r="118" spans="1:21" ht="21" x14ac:dyDescent="0.4">
      <c r="A118" s="64"/>
      <c r="B118" s="256"/>
      <c r="C118" s="99">
        <v>102</v>
      </c>
      <c r="D118" s="102" t="s">
        <v>89</v>
      </c>
      <c r="E118" s="47" t="s">
        <v>69</v>
      </c>
      <c r="F118" s="16"/>
      <c r="G118" s="3" t="s">
        <v>70</v>
      </c>
      <c r="H118" s="17">
        <f t="shared" si="11"/>
        <v>0</v>
      </c>
      <c r="I118" s="67"/>
      <c r="J118" s="67"/>
      <c r="K118" s="166"/>
      <c r="L118" s="167"/>
      <c r="M118" s="167"/>
      <c r="N118" s="167"/>
      <c r="O118" s="167"/>
      <c r="P118" s="167"/>
      <c r="Q118" s="167"/>
      <c r="R118" s="168"/>
      <c r="S118" s="67"/>
      <c r="T118" s="67"/>
      <c r="U118" s="67"/>
    </row>
    <row r="119" spans="1:21" ht="21" x14ac:dyDescent="0.4">
      <c r="A119" s="64"/>
      <c r="B119" s="256"/>
      <c r="C119" s="99">
        <v>453</v>
      </c>
      <c r="D119" s="102" t="s">
        <v>45</v>
      </c>
      <c r="E119" s="47" t="s">
        <v>69</v>
      </c>
      <c r="F119" s="16"/>
      <c r="G119" s="3" t="s">
        <v>70</v>
      </c>
      <c r="H119" s="17">
        <f t="shared" si="11"/>
        <v>0</v>
      </c>
      <c r="I119" s="67"/>
      <c r="J119" s="67"/>
      <c r="K119" s="166"/>
      <c r="L119" s="167"/>
      <c r="M119" s="167"/>
      <c r="N119" s="167"/>
      <c r="O119" s="167"/>
      <c r="P119" s="167"/>
      <c r="Q119" s="167"/>
      <c r="R119" s="168"/>
      <c r="S119" s="67"/>
      <c r="T119" s="67"/>
      <c r="U119" s="67"/>
    </row>
    <row r="120" spans="1:21" ht="21" x14ac:dyDescent="0.4">
      <c r="A120" s="64"/>
      <c r="B120" s="256"/>
      <c r="C120" s="99">
        <v>459</v>
      </c>
      <c r="D120" s="102" t="s">
        <v>53</v>
      </c>
      <c r="E120" s="47" t="s">
        <v>69</v>
      </c>
      <c r="F120" s="16"/>
      <c r="G120" s="3" t="s">
        <v>70</v>
      </c>
      <c r="H120" s="17">
        <f t="shared" si="11"/>
        <v>0</v>
      </c>
      <c r="I120" s="67"/>
      <c r="J120" s="67"/>
      <c r="K120" s="166"/>
      <c r="L120" s="167"/>
      <c r="M120" s="167"/>
      <c r="N120" s="167"/>
      <c r="O120" s="167"/>
      <c r="P120" s="167"/>
      <c r="Q120" s="167"/>
      <c r="R120" s="168"/>
      <c r="S120" s="67"/>
      <c r="T120" s="67"/>
      <c r="U120" s="67"/>
    </row>
    <row r="121" spans="1:21" ht="21" x14ac:dyDescent="0.4">
      <c r="A121" s="64"/>
      <c r="B121" s="256"/>
      <c r="C121" s="99">
        <v>456</v>
      </c>
      <c r="D121" s="102" t="s">
        <v>46</v>
      </c>
      <c r="E121" s="47" t="s">
        <v>69</v>
      </c>
      <c r="F121" s="16"/>
      <c r="G121" s="3" t="s">
        <v>70</v>
      </c>
      <c r="H121" s="17">
        <f t="shared" si="11"/>
        <v>0</v>
      </c>
      <c r="I121" s="67"/>
      <c r="J121" s="67"/>
      <c r="K121" s="166"/>
      <c r="L121" s="167"/>
      <c r="M121" s="167"/>
      <c r="N121" s="167"/>
      <c r="O121" s="167"/>
      <c r="P121" s="167"/>
      <c r="Q121" s="167"/>
      <c r="R121" s="168"/>
      <c r="S121" s="67"/>
      <c r="T121" s="67"/>
      <c r="U121" s="67"/>
    </row>
    <row r="122" spans="1:21" ht="21.6" thickBot="1" x14ac:dyDescent="0.45">
      <c r="A122" s="64"/>
      <c r="B122" s="256"/>
      <c r="C122" s="99">
        <v>457</v>
      </c>
      <c r="D122" s="102" t="s">
        <v>47</v>
      </c>
      <c r="E122" s="48" t="s">
        <v>69</v>
      </c>
      <c r="F122" s="38"/>
      <c r="G122" s="39" t="s">
        <v>70</v>
      </c>
      <c r="H122" s="40">
        <f t="shared" si="11"/>
        <v>0</v>
      </c>
      <c r="I122" s="67"/>
      <c r="J122" s="67"/>
      <c r="K122" s="169"/>
      <c r="L122" s="170"/>
      <c r="M122" s="170"/>
      <c r="N122" s="170"/>
      <c r="O122" s="170"/>
      <c r="P122" s="170"/>
      <c r="Q122" s="170"/>
      <c r="R122" s="171"/>
      <c r="S122" s="67"/>
      <c r="T122" s="67"/>
      <c r="U122" s="67"/>
    </row>
    <row r="123" spans="1:21" ht="21" x14ac:dyDescent="0.4">
      <c r="A123" s="64"/>
      <c r="B123" s="257"/>
      <c r="C123" s="99">
        <v>114</v>
      </c>
      <c r="D123" s="102" t="s">
        <v>42</v>
      </c>
      <c r="E123" s="47" t="s">
        <v>69</v>
      </c>
      <c r="F123" s="16"/>
      <c r="G123" s="3" t="s">
        <v>70</v>
      </c>
      <c r="H123" s="17">
        <f t="shared" si="11"/>
        <v>0</v>
      </c>
      <c r="I123" s="67"/>
      <c r="J123" s="67"/>
      <c r="K123" s="67"/>
      <c r="L123" s="67"/>
      <c r="M123" s="67"/>
      <c r="N123" s="67"/>
      <c r="O123" s="67"/>
      <c r="P123" s="67"/>
      <c r="Q123" s="67"/>
      <c r="R123" s="67"/>
      <c r="S123" s="67"/>
      <c r="T123" s="67"/>
      <c r="U123" s="67"/>
    </row>
    <row r="124" spans="1:21" ht="21" x14ac:dyDescent="0.4">
      <c r="A124" s="64"/>
      <c r="B124" s="257"/>
      <c r="C124" s="99">
        <v>115</v>
      </c>
      <c r="D124" s="102" t="s">
        <v>43</v>
      </c>
      <c r="E124" s="47" t="s">
        <v>69</v>
      </c>
      <c r="F124" s="16"/>
      <c r="G124" s="3" t="s">
        <v>70</v>
      </c>
      <c r="H124" s="17">
        <f t="shared" ref="H124" si="12">F124*0</f>
        <v>0</v>
      </c>
      <c r="I124" s="67"/>
      <c r="J124" s="67"/>
      <c r="K124" s="67"/>
      <c r="L124" s="67"/>
      <c r="M124" s="67"/>
      <c r="N124" s="67"/>
      <c r="O124" s="67"/>
      <c r="P124" s="67"/>
      <c r="Q124" s="67"/>
      <c r="R124" s="67"/>
      <c r="S124" s="67"/>
      <c r="T124" s="67"/>
      <c r="U124" s="67"/>
    </row>
    <row r="125" spans="1:21" ht="21" x14ac:dyDescent="0.4">
      <c r="A125" s="64"/>
      <c r="B125" s="257"/>
      <c r="C125" s="99">
        <v>117</v>
      </c>
      <c r="D125" s="100" t="s">
        <v>44</v>
      </c>
      <c r="E125" s="47" t="s">
        <v>69</v>
      </c>
      <c r="F125" s="16"/>
      <c r="G125" s="2" t="s">
        <v>69</v>
      </c>
      <c r="H125" s="17">
        <f t="shared" ref="H125" si="13">F125</f>
        <v>0</v>
      </c>
      <c r="I125" s="67"/>
      <c r="J125" s="67"/>
      <c r="K125" s="67"/>
      <c r="L125" s="67"/>
      <c r="M125" s="67"/>
      <c r="N125" s="67"/>
      <c r="O125" s="67"/>
      <c r="P125" s="67"/>
      <c r="Q125" s="67"/>
      <c r="R125" s="67"/>
      <c r="S125" s="67"/>
      <c r="T125" s="67"/>
      <c r="U125" s="67"/>
    </row>
    <row r="126" spans="1:21" ht="21.6" thickBot="1" x14ac:dyDescent="0.45">
      <c r="A126" s="64"/>
      <c r="B126" s="257"/>
      <c r="C126" s="99">
        <v>458</v>
      </c>
      <c r="D126" s="102" t="s">
        <v>52</v>
      </c>
      <c r="E126" s="47" t="s">
        <v>69</v>
      </c>
      <c r="F126" s="16"/>
      <c r="G126" s="3" t="s">
        <v>70</v>
      </c>
      <c r="H126" s="17">
        <f>F126*0</f>
        <v>0</v>
      </c>
      <c r="I126" s="67"/>
      <c r="J126" s="67"/>
      <c r="K126" s="67"/>
      <c r="L126" s="67"/>
      <c r="M126" s="67"/>
      <c r="N126" s="67"/>
      <c r="O126" s="67"/>
      <c r="P126" s="67"/>
      <c r="Q126" s="67"/>
      <c r="R126" s="67"/>
      <c r="S126" s="67"/>
      <c r="T126" s="67"/>
      <c r="U126" s="67"/>
    </row>
    <row r="127" spans="1:21" ht="21.6" thickBot="1" x14ac:dyDescent="0.45">
      <c r="A127" s="64"/>
      <c r="B127" s="257"/>
      <c r="C127" s="99">
        <v>150</v>
      </c>
      <c r="D127" s="100" t="s">
        <v>48</v>
      </c>
      <c r="E127" s="10" t="s">
        <v>69</v>
      </c>
      <c r="F127" s="41"/>
      <c r="G127" s="6" t="s">
        <v>69</v>
      </c>
      <c r="H127" s="42">
        <f>F127</f>
        <v>0</v>
      </c>
      <c r="I127" s="104"/>
      <c r="K127" s="67"/>
      <c r="L127" s="67"/>
      <c r="M127" s="67"/>
      <c r="N127" s="67"/>
      <c r="O127" s="67"/>
      <c r="P127" s="67"/>
      <c r="Q127" s="67"/>
      <c r="R127" s="67"/>
      <c r="S127" s="67"/>
      <c r="T127" s="67"/>
      <c r="U127" s="67"/>
    </row>
    <row r="128" spans="1:21" ht="21.6" thickBot="1" x14ac:dyDescent="0.45">
      <c r="A128" s="64"/>
      <c r="B128" s="258"/>
      <c r="C128" s="105">
        <v>150</v>
      </c>
      <c r="D128" s="106" t="s">
        <v>48</v>
      </c>
      <c r="E128" s="49" t="s">
        <v>69</v>
      </c>
      <c r="F128" s="22"/>
      <c r="G128" s="5" t="s">
        <v>70</v>
      </c>
      <c r="H128" s="23">
        <f t="shared" si="11"/>
        <v>0</v>
      </c>
      <c r="I128" s="107"/>
      <c r="J128" s="67"/>
      <c r="K128" s="67"/>
      <c r="L128" s="67"/>
      <c r="M128" s="67"/>
      <c r="N128" s="67"/>
      <c r="O128" s="67"/>
      <c r="P128" s="67"/>
      <c r="Q128" s="67"/>
      <c r="R128" s="67"/>
      <c r="S128" s="67"/>
      <c r="T128" s="67"/>
      <c r="U128" s="67"/>
    </row>
    <row r="129" spans="1:21" ht="47.4" customHeight="1" thickBot="1" x14ac:dyDescent="0.35">
      <c r="A129" s="64"/>
      <c r="B129" s="180" t="s">
        <v>84</v>
      </c>
      <c r="C129" s="181"/>
      <c r="D129" s="182"/>
      <c r="E129" s="108"/>
      <c r="F129" s="43">
        <f>IF(F84-F85&gt;0,F84-F85,0)</f>
        <v>0</v>
      </c>
      <c r="G129" s="108"/>
      <c r="H129" s="43">
        <f>IF(H84-H85&gt;0,H84-H85,0)</f>
        <v>1000000</v>
      </c>
      <c r="I129" s="67"/>
      <c r="J129" s="67"/>
      <c r="K129" s="67"/>
      <c r="L129" s="67"/>
      <c r="M129" s="67"/>
      <c r="N129" s="67"/>
      <c r="O129" s="67"/>
      <c r="P129" s="67"/>
      <c r="Q129" s="67"/>
      <c r="R129" s="67"/>
      <c r="S129" s="67"/>
      <c r="T129" s="67"/>
      <c r="U129" s="67"/>
    </row>
    <row r="130" spans="1:21" ht="107.4" customHeight="1" thickBot="1" x14ac:dyDescent="0.45">
      <c r="A130" s="64"/>
      <c r="B130" s="109"/>
      <c r="C130" s="110"/>
      <c r="D130" s="111" t="s">
        <v>54</v>
      </c>
      <c r="E130" s="112"/>
      <c r="F130" s="113">
        <v>0.25</v>
      </c>
      <c r="G130" s="112"/>
      <c r="H130" s="8">
        <v>0.1</v>
      </c>
      <c r="I130" s="114" t="s">
        <v>171</v>
      </c>
      <c r="J130" s="115"/>
      <c r="K130" s="187" t="s">
        <v>112</v>
      </c>
      <c r="L130" s="67"/>
      <c r="M130" s="67"/>
      <c r="N130" s="67"/>
      <c r="O130" s="67"/>
      <c r="P130" s="67"/>
      <c r="Q130" s="67"/>
      <c r="R130" s="67"/>
      <c r="S130" s="67"/>
      <c r="T130" s="67"/>
      <c r="U130" s="67"/>
    </row>
    <row r="131" spans="1:21" ht="21" x14ac:dyDescent="0.4">
      <c r="A131" s="64"/>
      <c r="B131" s="266" t="s">
        <v>87</v>
      </c>
      <c r="C131" s="267"/>
      <c r="D131" s="116" t="s">
        <v>71</v>
      </c>
      <c r="E131" s="117"/>
      <c r="F131" s="24"/>
      <c r="G131" s="118"/>
      <c r="H131" s="25">
        <f>F131</f>
        <v>0</v>
      </c>
      <c r="I131" s="206" t="s">
        <v>81</v>
      </c>
      <c r="J131" s="115"/>
      <c r="K131" s="188"/>
      <c r="L131" s="67"/>
      <c r="M131" s="67"/>
      <c r="N131" s="67"/>
      <c r="O131" s="67"/>
      <c r="P131" s="67"/>
      <c r="Q131" s="67"/>
      <c r="R131" s="67"/>
      <c r="S131" s="67"/>
      <c r="T131" s="67"/>
      <c r="U131" s="67"/>
    </row>
    <row r="132" spans="1:21" ht="21" x14ac:dyDescent="0.4">
      <c r="A132" s="64"/>
      <c r="B132" s="268"/>
      <c r="C132" s="269"/>
      <c r="D132" s="119" t="s">
        <v>73</v>
      </c>
      <c r="E132" s="120"/>
      <c r="F132" s="18">
        <f>F131*$F$130</f>
        <v>0</v>
      </c>
      <c r="G132" s="121"/>
      <c r="H132" s="7"/>
      <c r="I132" s="207"/>
      <c r="J132" s="115"/>
      <c r="K132" s="188"/>
      <c r="L132" s="67"/>
      <c r="M132" s="67"/>
      <c r="N132" s="67"/>
      <c r="O132" s="67"/>
      <c r="P132" s="67"/>
      <c r="Q132" s="67"/>
      <c r="R132" s="67"/>
      <c r="S132" s="67"/>
      <c r="T132" s="67"/>
      <c r="U132" s="67"/>
    </row>
    <row r="133" spans="1:21" ht="21" x14ac:dyDescent="0.4">
      <c r="A133" s="64"/>
      <c r="B133" s="268"/>
      <c r="C133" s="269"/>
      <c r="D133" s="119" t="s">
        <v>72</v>
      </c>
      <c r="E133" s="120"/>
      <c r="F133" s="26"/>
      <c r="G133" s="121"/>
      <c r="H133" s="27"/>
      <c r="I133" s="207"/>
      <c r="J133" s="115"/>
      <c r="K133" s="188"/>
      <c r="L133" s="67"/>
      <c r="M133" s="67"/>
      <c r="N133" s="67"/>
      <c r="O133" s="67"/>
      <c r="P133" s="67"/>
      <c r="Q133" s="67"/>
      <c r="R133" s="67"/>
      <c r="S133" s="67"/>
      <c r="T133" s="67"/>
      <c r="U133" s="67"/>
    </row>
    <row r="134" spans="1:21" ht="21" x14ac:dyDescent="0.4">
      <c r="A134" s="64"/>
      <c r="B134" s="268"/>
      <c r="C134" s="269"/>
      <c r="D134" s="119" t="s">
        <v>74</v>
      </c>
      <c r="E134" s="120"/>
      <c r="F134" s="62">
        <f xml:space="preserve">   F130 - (0.01 +((F130-0.01)*F133))</f>
        <v>0.24</v>
      </c>
      <c r="G134" s="121"/>
      <c r="H134" s="27"/>
      <c r="I134" s="207"/>
      <c r="J134" s="115"/>
      <c r="K134" s="188"/>
      <c r="L134" s="67"/>
      <c r="M134" s="67"/>
      <c r="N134" s="67"/>
      <c r="O134" s="67"/>
      <c r="P134" s="67"/>
      <c r="Q134" s="67"/>
      <c r="R134" s="67"/>
      <c r="S134" s="67"/>
      <c r="T134" s="67"/>
      <c r="U134" s="67"/>
    </row>
    <row r="135" spans="1:21" ht="21" x14ac:dyDescent="0.4">
      <c r="A135" s="64"/>
      <c r="B135" s="268"/>
      <c r="C135" s="269"/>
      <c r="D135" s="119" t="s">
        <v>170</v>
      </c>
      <c r="E135" s="120"/>
      <c r="F135" s="18">
        <f>F131*F134</f>
        <v>0</v>
      </c>
      <c r="G135" s="121"/>
      <c r="H135" s="27"/>
      <c r="I135" s="207"/>
      <c r="J135" s="115"/>
      <c r="K135" s="188"/>
      <c r="L135" s="67"/>
      <c r="M135" s="67"/>
      <c r="N135" s="67"/>
      <c r="O135" s="67"/>
      <c r="P135" s="67"/>
      <c r="Q135" s="67"/>
      <c r="R135" s="67"/>
      <c r="S135" s="67"/>
      <c r="T135" s="67"/>
      <c r="U135" s="67"/>
    </row>
    <row r="136" spans="1:21" ht="21.6" thickBot="1" x14ac:dyDescent="0.45">
      <c r="A136" s="64"/>
      <c r="B136" s="268"/>
      <c r="C136" s="269"/>
      <c r="D136" s="122" t="s">
        <v>166</v>
      </c>
      <c r="E136" s="2" t="s">
        <v>69</v>
      </c>
      <c r="F136" s="28">
        <f>F132-(F131*F134)</f>
        <v>0</v>
      </c>
      <c r="G136" s="4" t="s">
        <v>69</v>
      </c>
      <c r="H136" s="29">
        <f>F136</f>
        <v>0</v>
      </c>
      <c r="I136" s="208"/>
      <c r="J136" s="115"/>
      <c r="K136" s="188"/>
      <c r="L136" s="67"/>
      <c r="M136" s="67"/>
      <c r="N136" s="67"/>
      <c r="O136" s="67"/>
      <c r="P136" s="67"/>
      <c r="Q136" s="67"/>
      <c r="R136" s="67"/>
      <c r="S136" s="67"/>
      <c r="T136" s="67"/>
      <c r="U136" s="67"/>
    </row>
    <row r="137" spans="1:21" ht="21" x14ac:dyDescent="0.4">
      <c r="A137" s="64"/>
      <c r="B137" s="268"/>
      <c r="C137" s="269"/>
      <c r="D137" s="123" t="s">
        <v>75</v>
      </c>
      <c r="E137" s="124"/>
      <c r="F137" s="30"/>
      <c r="G137" s="125"/>
      <c r="H137" s="15">
        <f>F137</f>
        <v>0</v>
      </c>
      <c r="I137" s="206" t="s">
        <v>81</v>
      </c>
      <c r="J137" s="115"/>
      <c r="K137" s="188"/>
      <c r="L137" s="67"/>
      <c r="M137" s="67"/>
      <c r="N137" s="67"/>
      <c r="O137" s="67"/>
      <c r="P137" s="67"/>
      <c r="Q137" s="67"/>
      <c r="R137" s="67"/>
      <c r="S137" s="67"/>
      <c r="T137" s="67"/>
      <c r="U137" s="67"/>
    </row>
    <row r="138" spans="1:21" ht="21" x14ac:dyDescent="0.4">
      <c r="A138" s="64"/>
      <c r="B138" s="268"/>
      <c r="C138" s="269"/>
      <c r="D138" s="126" t="s">
        <v>76</v>
      </c>
      <c r="E138" s="120"/>
      <c r="F138" s="18">
        <f>F137*F130</f>
        <v>0</v>
      </c>
      <c r="G138" s="121"/>
      <c r="H138" s="7"/>
      <c r="I138" s="207"/>
      <c r="J138" s="115"/>
      <c r="K138" s="188"/>
      <c r="L138" s="67"/>
      <c r="M138" s="67"/>
      <c r="N138" s="67"/>
      <c r="O138" s="67"/>
      <c r="P138" s="67"/>
      <c r="Q138" s="67"/>
      <c r="R138" s="67"/>
      <c r="S138" s="67"/>
      <c r="T138" s="67"/>
      <c r="U138" s="67"/>
    </row>
    <row r="139" spans="1:21" ht="21" x14ac:dyDescent="0.4">
      <c r="A139" s="64"/>
      <c r="B139" s="268"/>
      <c r="C139" s="269"/>
      <c r="D139" s="126" t="s">
        <v>72</v>
      </c>
      <c r="E139" s="120"/>
      <c r="F139" s="26"/>
      <c r="G139" s="121"/>
      <c r="H139" s="27"/>
      <c r="I139" s="207"/>
      <c r="J139" s="115"/>
      <c r="K139" s="188"/>
      <c r="L139" s="67"/>
      <c r="M139" s="67"/>
      <c r="N139" s="67"/>
      <c r="O139" s="67"/>
      <c r="P139" s="67"/>
      <c r="Q139" s="67"/>
      <c r="R139" s="67"/>
      <c r="S139" s="67"/>
      <c r="T139" s="67"/>
      <c r="U139" s="67"/>
    </row>
    <row r="140" spans="1:21" ht="21" x14ac:dyDescent="0.4">
      <c r="A140" s="64"/>
      <c r="B140" s="268"/>
      <c r="C140" s="269"/>
      <c r="D140" s="126" t="s">
        <v>77</v>
      </c>
      <c r="E140" s="120"/>
      <c r="F140" s="62">
        <f xml:space="preserve">   F130 - (0.05 +((F130-0.05)*F139))</f>
        <v>0.2</v>
      </c>
      <c r="G140" s="121"/>
      <c r="H140" s="27"/>
      <c r="I140" s="207"/>
      <c r="J140" s="115"/>
      <c r="K140" s="188"/>
      <c r="L140" s="67"/>
      <c r="M140" s="67"/>
      <c r="N140" s="67"/>
      <c r="O140" s="67"/>
      <c r="P140" s="67"/>
      <c r="Q140" s="67"/>
      <c r="R140" s="67"/>
      <c r="S140" s="67"/>
      <c r="T140" s="67"/>
      <c r="U140" s="67"/>
    </row>
    <row r="141" spans="1:21" ht="21" x14ac:dyDescent="0.4">
      <c r="A141" s="64"/>
      <c r="B141" s="268"/>
      <c r="C141" s="269"/>
      <c r="D141" s="126" t="s">
        <v>168</v>
      </c>
      <c r="E141" s="120"/>
      <c r="F141" s="18">
        <f>F137*F140</f>
        <v>0</v>
      </c>
      <c r="G141" s="121"/>
      <c r="H141" s="27"/>
      <c r="I141" s="207"/>
      <c r="J141" s="115"/>
      <c r="K141" s="188"/>
      <c r="L141" s="67"/>
      <c r="M141" s="67"/>
      <c r="N141" s="67"/>
      <c r="O141" s="67"/>
      <c r="P141" s="67"/>
      <c r="Q141" s="67"/>
      <c r="R141" s="67"/>
      <c r="S141" s="67"/>
      <c r="T141" s="67"/>
      <c r="U141" s="67"/>
    </row>
    <row r="142" spans="1:21" ht="21.6" thickBot="1" x14ac:dyDescent="0.45">
      <c r="A142" s="64"/>
      <c r="B142" s="268"/>
      <c r="C142" s="269"/>
      <c r="D142" s="127" t="s">
        <v>167</v>
      </c>
      <c r="E142" s="2" t="s">
        <v>69</v>
      </c>
      <c r="F142" s="28">
        <f>F138-(F137*F140)</f>
        <v>0</v>
      </c>
      <c r="G142" s="4" t="s">
        <v>69</v>
      </c>
      <c r="H142" s="29">
        <f>F142</f>
        <v>0</v>
      </c>
      <c r="I142" s="208"/>
      <c r="J142" s="115"/>
      <c r="K142" s="188"/>
      <c r="L142" s="67"/>
      <c r="M142" s="67"/>
      <c r="N142" s="67"/>
      <c r="O142" s="67"/>
      <c r="P142" s="67"/>
      <c r="Q142" s="67"/>
      <c r="R142" s="67"/>
      <c r="S142" s="67"/>
      <c r="T142" s="67"/>
      <c r="U142" s="67"/>
    </row>
    <row r="143" spans="1:21" ht="21" x14ac:dyDescent="0.4">
      <c r="A143" s="64"/>
      <c r="B143" s="268"/>
      <c r="C143" s="269"/>
      <c r="D143" s="128" t="s">
        <v>78</v>
      </c>
      <c r="E143" s="124"/>
      <c r="F143" s="30"/>
      <c r="G143" s="125"/>
      <c r="H143" s="15">
        <f>F143</f>
        <v>0</v>
      </c>
      <c r="I143" s="206" t="s">
        <v>81</v>
      </c>
      <c r="J143" s="115"/>
      <c r="K143" s="188"/>
      <c r="L143" s="67"/>
      <c r="M143" s="67"/>
      <c r="N143" s="67"/>
      <c r="O143" s="67"/>
      <c r="P143" s="67"/>
      <c r="Q143" s="67"/>
      <c r="R143" s="67"/>
      <c r="S143" s="67"/>
      <c r="T143" s="67"/>
      <c r="U143" s="67"/>
    </row>
    <row r="144" spans="1:21" ht="21" x14ac:dyDescent="0.4">
      <c r="A144" s="64"/>
      <c r="B144" s="268"/>
      <c r="C144" s="269"/>
      <c r="D144" s="129" t="s">
        <v>79</v>
      </c>
      <c r="E144" s="120"/>
      <c r="F144" s="18">
        <f>F143*$F$130</f>
        <v>0</v>
      </c>
      <c r="G144" s="121"/>
      <c r="H144" s="7"/>
      <c r="I144" s="207"/>
      <c r="J144" s="115"/>
      <c r="K144" s="188"/>
      <c r="L144" s="67"/>
      <c r="M144" s="67"/>
      <c r="N144" s="67"/>
      <c r="O144" s="67"/>
      <c r="P144" s="67"/>
      <c r="Q144" s="67"/>
      <c r="R144" s="67"/>
      <c r="S144" s="67"/>
      <c r="T144" s="67"/>
      <c r="U144" s="67"/>
    </row>
    <row r="145" spans="1:22" ht="21" x14ac:dyDescent="0.4">
      <c r="A145" s="64"/>
      <c r="B145" s="268"/>
      <c r="C145" s="269"/>
      <c r="D145" s="129" t="s">
        <v>72</v>
      </c>
      <c r="E145" s="120"/>
      <c r="F145" s="53"/>
      <c r="G145" s="121"/>
      <c r="H145" s="27"/>
      <c r="I145" s="207"/>
      <c r="J145" s="115"/>
      <c r="K145" s="188"/>
      <c r="L145" s="67"/>
      <c r="M145" s="67"/>
      <c r="N145" s="67"/>
      <c r="O145" s="67"/>
      <c r="P145" s="67"/>
      <c r="Q145" s="67"/>
      <c r="R145" s="67"/>
      <c r="S145" s="67"/>
      <c r="T145" s="67"/>
      <c r="U145" s="67"/>
    </row>
    <row r="146" spans="1:22" ht="21" x14ac:dyDescent="0.4">
      <c r="A146" s="64"/>
      <c r="B146" s="268"/>
      <c r="C146" s="269"/>
      <c r="D146" s="129" t="s">
        <v>80</v>
      </c>
      <c r="E146" s="120"/>
      <c r="F146" s="63">
        <f xml:space="preserve">   F130-(F130*F145)</f>
        <v>0.25</v>
      </c>
      <c r="G146" s="121"/>
      <c r="H146" s="27"/>
      <c r="I146" s="207"/>
      <c r="J146" s="115"/>
      <c r="K146" s="188"/>
      <c r="L146" s="67"/>
      <c r="M146" s="67"/>
      <c r="N146" s="67"/>
      <c r="O146" s="67"/>
      <c r="P146" s="67"/>
      <c r="Q146" s="67"/>
      <c r="R146" s="67"/>
      <c r="S146" s="67"/>
      <c r="T146" s="67"/>
      <c r="U146" s="67"/>
    </row>
    <row r="147" spans="1:22" ht="21" x14ac:dyDescent="0.4">
      <c r="A147" s="64"/>
      <c r="B147" s="268"/>
      <c r="C147" s="269"/>
      <c r="D147" s="129" t="s">
        <v>169</v>
      </c>
      <c r="E147" s="120"/>
      <c r="F147" s="18">
        <f>F143*F146</f>
        <v>0</v>
      </c>
      <c r="G147" s="121"/>
      <c r="H147" s="27"/>
      <c r="I147" s="207"/>
      <c r="J147" s="115"/>
      <c r="K147" s="188"/>
      <c r="L147" s="67"/>
      <c r="M147" s="67"/>
      <c r="N147" s="67"/>
      <c r="O147" s="67"/>
      <c r="P147" s="67"/>
      <c r="Q147" s="67"/>
      <c r="R147" s="67"/>
      <c r="S147" s="67"/>
      <c r="T147" s="67"/>
      <c r="U147" s="67"/>
    </row>
    <row r="148" spans="1:22" ht="21.6" thickBot="1" x14ac:dyDescent="0.45">
      <c r="A148" s="64"/>
      <c r="B148" s="270"/>
      <c r="C148" s="271"/>
      <c r="D148" s="130" t="s">
        <v>167</v>
      </c>
      <c r="E148" s="2" t="s">
        <v>69</v>
      </c>
      <c r="F148" s="31">
        <f>F144-(F143*F146)</f>
        <v>0</v>
      </c>
      <c r="G148" s="9" t="s">
        <v>69</v>
      </c>
      <c r="H148" s="32">
        <f>F148</f>
        <v>0</v>
      </c>
      <c r="I148" s="208"/>
      <c r="J148" s="115"/>
      <c r="K148" s="189"/>
      <c r="L148" s="67"/>
      <c r="M148" s="67"/>
      <c r="N148" s="67"/>
      <c r="O148" s="67"/>
      <c r="P148" s="67"/>
      <c r="Q148" s="67"/>
      <c r="R148" s="67"/>
      <c r="S148" s="67"/>
      <c r="T148" s="67"/>
      <c r="U148" s="67"/>
    </row>
    <row r="149" spans="1:22" ht="47.4" customHeight="1" thickBot="1" x14ac:dyDescent="0.45">
      <c r="A149" s="64"/>
      <c r="B149" s="272" t="s">
        <v>82</v>
      </c>
      <c r="C149" s="273"/>
      <c r="D149" s="274"/>
      <c r="E149" s="131"/>
      <c r="F149" s="33">
        <f>IF((F129-F131-F137-F143)&lt;0,0,(F129-F131-F137-F143))</f>
        <v>0</v>
      </c>
      <c r="G149" s="132"/>
      <c r="H149" s="33">
        <f>IF((H129-H131-H137-H143)&lt;0,0,(H129-H131-H137-H143))</f>
        <v>1000000</v>
      </c>
      <c r="I149" s="67"/>
      <c r="J149" s="67"/>
      <c r="K149" s="67"/>
      <c r="L149" s="67"/>
      <c r="M149" s="67"/>
      <c r="N149" s="67"/>
      <c r="O149" s="67"/>
      <c r="P149" s="67"/>
      <c r="Q149" s="67"/>
      <c r="R149" s="67"/>
      <c r="S149" s="67"/>
      <c r="T149" s="67"/>
      <c r="U149" s="67"/>
    </row>
    <row r="150" spans="1:22" ht="44.4" customHeight="1" thickBot="1" x14ac:dyDescent="0.45">
      <c r="A150" s="64"/>
      <c r="B150" s="272" t="s">
        <v>83</v>
      </c>
      <c r="C150" s="273"/>
      <c r="D150" s="274"/>
      <c r="E150" s="133"/>
      <c r="F150" s="20">
        <f>IF(F149*F130&lt;0,0,F149*F130)</f>
        <v>0</v>
      </c>
      <c r="G150" s="134"/>
      <c r="H150" s="20">
        <f>IF(H149*H130&lt;0,0,H149*H130)</f>
        <v>100000</v>
      </c>
      <c r="I150" s="67"/>
      <c r="J150" s="67"/>
      <c r="K150" s="67"/>
      <c r="L150" s="67"/>
      <c r="M150" s="67"/>
      <c r="N150" s="67"/>
      <c r="O150" s="67"/>
      <c r="P150" s="67"/>
      <c r="Q150" s="67"/>
      <c r="R150" s="67"/>
      <c r="S150" s="67"/>
      <c r="T150" s="67"/>
      <c r="U150" s="67"/>
    </row>
    <row r="151" spans="1:22" ht="21.6" thickBot="1" x14ac:dyDescent="0.35">
      <c r="A151" s="64"/>
      <c r="B151" s="65"/>
      <c r="C151" s="66"/>
      <c r="D151" s="67"/>
      <c r="E151" s="67"/>
      <c r="F151" s="45"/>
      <c r="G151" s="68"/>
      <c r="H151" s="44"/>
      <c r="I151" s="67"/>
      <c r="J151" s="67"/>
      <c r="K151" s="67"/>
      <c r="L151" s="67"/>
      <c r="M151" s="67"/>
      <c r="N151" s="67"/>
      <c r="O151" s="67"/>
      <c r="P151" s="67"/>
      <c r="Q151" s="67"/>
      <c r="R151" s="67"/>
      <c r="S151" s="67"/>
      <c r="T151" s="67"/>
      <c r="U151" s="67"/>
    </row>
    <row r="152" spans="1:22" s="85" customFormat="1" ht="189.6" thickBot="1" x14ac:dyDescent="0.6">
      <c r="A152" s="64"/>
      <c r="B152" s="193" t="s">
        <v>136</v>
      </c>
      <c r="C152" s="194"/>
      <c r="D152" s="195"/>
      <c r="E152" s="10" t="s">
        <v>69</v>
      </c>
      <c r="F152" s="11"/>
      <c r="G152" s="10" t="s">
        <v>69</v>
      </c>
      <c r="H152" s="12">
        <f>F152</f>
        <v>0</v>
      </c>
      <c r="I152" s="135" t="s">
        <v>113</v>
      </c>
      <c r="J152" s="68"/>
      <c r="K152" s="68"/>
      <c r="L152" s="68"/>
      <c r="M152" s="68"/>
      <c r="N152" s="136"/>
      <c r="O152" s="68"/>
      <c r="P152" s="68"/>
      <c r="Q152" s="68"/>
      <c r="R152" s="68"/>
      <c r="S152" s="68"/>
      <c r="T152" s="68"/>
      <c r="U152" s="68"/>
    </row>
    <row r="153" spans="1:22" ht="21.6" thickBot="1" x14ac:dyDescent="0.35">
      <c r="A153" s="64"/>
      <c r="B153" s="65"/>
      <c r="C153" s="66"/>
      <c r="D153" s="67"/>
      <c r="E153" s="67"/>
      <c r="F153" s="45"/>
      <c r="G153" s="68"/>
      <c r="H153" s="44"/>
      <c r="I153" s="67"/>
      <c r="J153" s="67"/>
      <c r="K153" s="68"/>
      <c r="L153" s="67"/>
      <c r="M153" s="67"/>
      <c r="N153" s="67"/>
      <c r="O153" s="67"/>
      <c r="P153" s="67"/>
      <c r="Q153" s="67"/>
      <c r="R153" s="67"/>
      <c r="S153" s="67"/>
      <c r="T153" s="67"/>
      <c r="U153" s="67"/>
    </row>
    <row r="154" spans="1:22" ht="95.4" customHeight="1" thickBot="1" x14ac:dyDescent="0.35">
      <c r="A154" s="64"/>
      <c r="B154" s="215" t="s">
        <v>57</v>
      </c>
      <c r="C154" s="275"/>
      <c r="D154" s="137" t="s">
        <v>115</v>
      </c>
      <c r="E154" s="138"/>
      <c r="F154" s="35">
        <f>IF( F129&gt;=0, F129+F152, IF(F129&lt;0,MAX(F129,F152)))</f>
        <v>0</v>
      </c>
      <c r="G154" s="139"/>
      <c r="H154" s="35">
        <f>IF( H129&gt;=0, H129+H152, IF(H129&lt;0,MAX(H129,H152)))</f>
        <v>1000000</v>
      </c>
      <c r="I154" s="140" t="s">
        <v>144</v>
      </c>
      <c r="J154" s="67"/>
      <c r="K154" s="67"/>
      <c r="L154" s="67"/>
      <c r="M154" s="141"/>
      <c r="N154" s="67"/>
      <c r="O154" s="67"/>
      <c r="P154" s="67"/>
      <c r="Q154" s="67"/>
      <c r="R154" s="67"/>
      <c r="S154" s="67"/>
      <c r="T154" s="67"/>
      <c r="U154" s="67"/>
    </row>
    <row r="155" spans="1:22" s="85" customFormat="1" ht="108.6" customHeight="1" thickBot="1" x14ac:dyDescent="0.35">
      <c r="A155" s="64"/>
      <c r="B155" s="219"/>
      <c r="C155" s="276"/>
      <c r="D155" s="142" t="s">
        <v>114</v>
      </c>
      <c r="E155" s="143"/>
      <c r="F155" s="37">
        <f>IF(((F129+F152)*F130)-(F136+F142+F148)&lt;0,0,((F129+F152)*F130)-(F136+F142+F148))</f>
        <v>0</v>
      </c>
      <c r="G155" s="144"/>
      <c r="H155" s="36">
        <f>MAX((H154/10)-(H136+H142+H148),0)</f>
        <v>100000</v>
      </c>
      <c r="I155" s="145" t="s">
        <v>143</v>
      </c>
      <c r="K155" s="67"/>
      <c r="L155" s="68"/>
      <c r="M155" s="141"/>
      <c r="N155" s="141"/>
      <c r="O155" s="68"/>
      <c r="P155" s="68"/>
      <c r="Q155" s="68"/>
      <c r="R155" s="68"/>
      <c r="S155" s="68"/>
      <c r="T155" s="68"/>
      <c r="U155" s="68"/>
    </row>
    <row r="156" spans="1:22" s="85" customFormat="1" ht="29.4" thickBot="1" x14ac:dyDescent="0.35">
      <c r="A156" s="64"/>
      <c r="B156" s="141"/>
      <c r="C156" s="141"/>
      <c r="D156" s="141"/>
      <c r="E156" s="141"/>
      <c r="F156" s="141"/>
      <c r="G156" s="141"/>
      <c r="H156" s="141"/>
      <c r="I156" s="141"/>
      <c r="J156" s="68"/>
      <c r="K156" s="141"/>
      <c r="L156" s="68"/>
      <c r="M156" s="141"/>
      <c r="N156" s="141"/>
      <c r="O156" s="68"/>
      <c r="P156" s="68"/>
      <c r="Q156" s="68"/>
      <c r="R156" s="68"/>
      <c r="S156" s="68"/>
      <c r="T156" s="68"/>
      <c r="U156" s="68"/>
    </row>
    <row r="157" spans="1:22" s="85" customFormat="1" ht="28.8" x14ac:dyDescent="0.3">
      <c r="A157" s="64"/>
      <c r="B157" s="196" t="s">
        <v>152</v>
      </c>
      <c r="C157" s="197"/>
      <c r="D157" s="197"/>
      <c r="E157" s="197"/>
      <c r="F157" s="198"/>
      <c r="G157" s="202">
        <f>MAX(F155,H155)</f>
        <v>100000</v>
      </c>
      <c r="H157" s="203"/>
      <c r="I157" s="280" t="s">
        <v>137</v>
      </c>
      <c r="J157" s="281"/>
      <c r="K157" s="282"/>
      <c r="L157" s="68"/>
      <c r="M157" s="141"/>
      <c r="N157" s="141"/>
      <c r="O157" s="68"/>
      <c r="P157" s="68"/>
      <c r="Q157" s="68"/>
      <c r="R157" s="68"/>
      <c r="S157" s="68"/>
      <c r="T157" s="68"/>
      <c r="U157" s="68"/>
    </row>
    <row r="158" spans="1:22" s="85" customFormat="1" ht="29.4" thickBot="1" x14ac:dyDescent="0.35">
      <c r="A158" s="64"/>
      <c r="B158" s="199"/>
      <c r="C158" s="200"/>
      <c r="D158" s="200"/>
      <c r="E158" s="200"/>
      <c r="F158" s="201"/>
      <c r="G158" s="204"/>
      <c r="H158" s="205"/>
      <c r="I158" s="283"/>
      <c r="J158" s="284"/>
      <c r="K158" s="285"/>
      <c r="L158" s="68"/>
      <c r="M158" s="141"/>
      <c r="N158" s="141"/>
      <c r="O158" s="68"/>
      <c r="P158" s="68"/>
      <c r="Q158" s="68"/>
      <c r="R158" s="68"/>
      <c r="S158" s="68"/>
      <c r="T158" s="68"/>
      <c r="U158" s="68"/>
    </row>
    <row r="159" spans="1:22" s="85" customFormat="1" ht="29.4" thickBot="1" x14ac:dyDescent="0.35">
      <c r="A159" s="64"/>
      <c r="B159" s="141"/>
      <c r="C159" s="141"/>
      <c r="D159" s="141"/>
      <c r="E159" s="141"/>
      <c r="F159" s="141"/>
      <c r="G159" s="141"/>
      <c r="H159" s="141"/>
      <c r="I159" s="141"/>
      <c r="J159" s="68"/>
      <c r="K159" s="141"/>
      <c r="L159" s="68"/>
      <c r="M159" s="141"/>
      <c r="N159" s="141"/>
      <c r="O159" s="68"/>
      <c r="P159" s="68"/>
      <c r="Q159" s="68"/>
      <c r="R159" s="68"/>
      <c r="S159" s="68"/>
      <c r="T159" s="68"/>
      <c r="U159" s="68"/>
    </row>
    <row r="160" spans="1:22" ht="35.4" customHeight="1" thickBot="1" x14ac:dyDescent="0.35">
      <c r="A160" s="64"/>
      <c r="B160" s="246" t="s">
        <v>135</v>
      </c>
      <c r="C160" s="247"/>
      <c r="D160" s="252" t="s">
        <v>55</v>
      </c>
      <c r="E160" s="253"/>
      <c r="F160" s="253"/>
      <c r="G160" s="253"/>
      <c r="H160" s="254"/>
      <c r="I160" s="190" t="s">
        <v>90</v>
      </c>
      <c r="J160" s="67"/>
      <c r="K160" s="67"/>
      <c r="L160" s="67"/>
      <c r="M160" s="67"/>
      <c r="N160" s="67"/>
      <c r="O160" s="67"/>
      <c r="P160" s="67"/>
      <c r="Q160" s="67"/>
      <c r="R160" s="67"/>
      <c r="S160" s="67"/>
      <c r="T160" s="67"/>
      <c r="U160" s="67"/>
      <c r="V160" s="67"/>
    </row>
    <row r="161" spans="1:22" ht="35.4" customHeight="1" thickBot="1" x14ac:dyDescent="0.35">
      <c r="A161" s="64"/>
      <c r="B161" s="248"/>
      <c r="C161" s="249"/>
      <c r="D161" s="243" t="s">
        <v>147</v>
      </c>
      <c r="E161" s="244"/>
      <c r="F161" s="245"/>
      <c r="G161" s="264"/>
      <c r="H161" s="265"/>
      <c r="I161" s="191"/>
      <c r="J161" s="67"/>
      <c r="K161" s="67"/>
      <c r="L161" s="67"/>
      <c r="M161" s="67"/>
      <c r="N161" s="67"/>
      <c r="O161" s="67"/>
      <c r="P161" s="67"/>
      <c r="Q161" s="67"/>
      <c r="R161" s="67"/>
      <c r="S161" s="67"/>
      <c r="T161" s="67"/>
      <c r="U161" s="67"/>
      <c r="V161" s="67"/>
    </row>
    <row r="162" spans="1:22" ht="35.4" customHeight="1" thickBot="1" x14ac:dyDescent="0.35">
      <c r="A162" s="64"/>
      <c r="B162" s="248"/>
      <c r="C162" s="249"/>
      <c r="D162" s="243" t="s">
        <v>145</v>
      </c>
      <c r="E162" s="244"/>
      <c r="F162" s="245"/>
      <c r="G162" s="264"/>
      <c r="H162" s="265"/>
      <c r="I162" s="191"/>
      <c r="J162" s="67"/>
      <c r="K162" s="67"/>
      <c r="L162" s="67"/>
      <c r="M162" s="67"/>
      <c r="N162" s="67"/>
      <c r="O162" s="67"/>
      <c r="P162" s="67"/>
      <c r="Q162" s="67"/>
      <c r="R162" s="67"/>
      <c r="S162" s="67"/>
      <c r="T162" s="67"/>
      <c r="U162" s="67"/>
      <c r="V162" s="67"/>
    </row>
    <row r="163" spans="1:22" ht="35.4" customHeight="1" thickBot="1" x14ac:dyDescent="0.35">
      <c r="A163" s="64"/>
      <c r="B163" s="248"/>
      <c r="C163" s="249"/>
      <c r="D163" s="243" t="s">
        <v>150</v>
      </c>
      <c r="E163" s="244"/>
      <c r="F163" s="245"/>
      <c r="G163" s="264"/>
      <c r="H163" s="265"/>
      <c r="I163" s="191"/>
      <c r="J163" s="67"/>
      <c r="K163" s="67"/>
      <c r="L163" s="67"/>
      <c r="M163" s="67"/>
      <c r="N163" s="67"/>
      <c r="O163" s="67"/>
      <c r="P163" s="67"/>
      <c r="Q163" s="67"/>
      <c r="R163" s="67"/>
      <c r="S163" s="67"/>
      <c r="T163" s="67"/>
      <c r="U163" s="67"/>
      <c r="V163" s="67"/>
    </row>
    <row r="164" spans="1:22" ht="35.4" customHeight="1" thickBot="1" x14ac:dyDescent="0.35">
      <c r="A164" s="64"/>
      <c r="B164" s="248"/>
      <c r="C164" s="249"/>
      <c r="D164" s="243" t="s">
        <v>146</v>
      </c>
      <c r="E164" s="244"/>
      <c r="F164" s="245"/>
      <c r="G164" s="264"/>
      <c r="H164" s="265"/>
      <c r="I164" s="191"/>
      <c r="J164" s="67"/>
      <c r="K164" s="67"/>
      <c r="L164" s="67"/>
      <c r="N164" s="67"/>
      <c r="O164" s="67"/>
      <c r="P164" s="67"/>
      <c r="Q164" s="67"/>
      <c r="R164" s="67"/>
      <c r="S164" s="67"/>
      <c r="T164" s="67"/>
      <c r="U164" s="67"/>
      <c r="V164" s="67"/>
    </row>
    <row r="165" spans="1:22" ht="58.2" customHeight="1" thickBot="1" x14ac:dyDescent="0.35">
      <c r="A165" s="64"/>
      <c r="B165" s="250"/>
      <c r="C165" s="251"/>
      <c r="D165" s="261" t="s">
        <v>56</v>
      </c>
      <c r="E165" s="262"/>
      <c r="F165" s="263"/>
      <c r="G165" s="241">
        <f>SUM(G161:H164)-G163</f>
        <v>0</v>
      </c>
      <c r="H165" s="242"/>
      <c r="I165" s="192"/>
      <c r="J165" s="67"/>
      <c r="K165" s="67"/>
      <c r="L165" s="67"/>
      <c r="M165" s="67"/>
      <c r="N165" s="67"/>
      <c r="O165" s="67"/>
      <c r="P165" s="67"/>
      <c r="Q165" s="67"/>
      <c r="R165" s="67"/>
      <c r="S165" s="67"/>
      <c r="T165" s="67"/>
      <c r="U165" s="67"/>
      <c r="V165" s="67"/>
    </row>
    <row r="166" spans="1:22" ht="29.4" thickBot="1" x14ac:dyDescent="0.35">
      <c r="A166" s="64"/>
      <c r="F166" s="34"/>
      <c r="G166" s="69"/>
      <c r="H166" s="69"/>
      <c r="I166" s="148"/>
      <c r="J166" s="67"/>
      <c r="K166" s="67"/>
      <c r="L166" s="67"/>
      <c r="M166" s="67"/>
      <c r="N166" s="67"/>
      <c r="O166" s="67"/>
      <c r="P166" s="67"/>
      <c r="Q166" s="67"/>
      <c r="R166" s="67"/>
      <c r="S166" s="67"/>
      <c r="T166" s="67"/>
      <c r="U166" s="67"/>
      <c r="V166" s="67"/>
    </row>
    <row r="167" spans="1:22" ht="46.2" customHeight="1" thickBot="1" x14ac:dyDescent="0.6">
      <c r="A167" s="64"/>
      <c r="B167" s="174" t="s">
        <v>148</v>
      </c>
      <c r="C167" s="175"/>
      <c r="D167" s="175"/>
      <c r="E167" s="175"/>
      <c r="F167" s="176"/>
      <c r="G167" s="172">
        <f>G157-G165</f>
        <v>100000</v>
      </c>
      <c r="H167" s="173"/>
      <c r="I167" s="149"/>
      <c r="J167" s="150"/>
      <c r="K167" s="151"/>
      <c r="L167" s="67"/>
      <c r="M167" s="67"/>
      <c r="N167" s="67"/>
      <c r="O167" s="67"/>
      <c r="P167" s="67"/>
      <c r="Q167" s="67"/>
      <c r="R167" s="67"/>
      <c r="S167" s="67"/>
      <c r="T167" s="67"/>
      <c r="U167" s="67"/>
      <c r="V167" s="67"/>
    </row>
    <row r="168" spans="1:22" ht="61.2" customHeight="1" thickBot="1" x14ac:dyDescent="0.35">
      <c r="A168" s="64"/>
      <c r="B168" s="209" t="s">
        <v>149</v>
      </c>
      <c r="C168" s="210"/>
      <c r="D168" s="210"/>
      <c r="E168" s="210"/>
      <c r="F168" s="211"/>
      <c r="G168" s="161">
        <f>G163</f>
        <v>0</v>
      </c>
      <c r="H168" s="162"/>
      <c r="I168" s="67"/>
      <c r="J168" s="67"/>
      <c r="K168" s="67"/>
      <c r="L168" s="67"/>
      <c r="M168" s="67"/>
      <c r="N168" s="67"/>
      <c r="O168" s="67"/>
      <c r="P168" s="67"/>
      <c r="Q168" s="67"/>
      <c r="R168" s="67"/>
      <c r="S168" s="67"/>
      <c r="T168" s="67"/>
      <c r="U168" s="67"/>
      <c r="V168" s="67"/>
    </row>
    <row r="169" spans="1:22" ht="48" thickBot="1" x14ac:dyDescent="0.35">
      <c r="B169" s="177" t="s">
        <v>151</v>
      </c>
      <c r="C169" s="178"/>
      <c r="D169" s="178"/>
      <c r="E169" s="178"/>
      <c r="F169" s="179"/>
      <c r="G169" s="161">
        <f>G157</f>
        <v>100000</v>
      </c>
      <c r="H169" s="162"/>
      <c r="I169" s="67"/>
      <c r="J169" s="67"/>
      <c r="K169" s="67"/>
      <c r="L169" s="67"/>
      <c r="M169" s="67"/>
      <c r="N169" s="67"/>
      <c r="O169" s="67"/>
      <c r="P169" s="67"/>
      <c r="Q169" s="67"/>
      <c r="R169" s="67"/>
      <c r="S169" s="67"/>
    </row>
    <row r="170" spans="1:22" x14ac:dyDescent="0.3">
      <c r="A170" s="64"/>
      <c r="B170" s="65"/>
      <c r="C170" s="66"/>
      <c r="D170" s="67"/>
      <c r="E170" s="67"/>
      <c r="F170" s="44"/>
      <c r="G170" s="68"/>
      <c r="H170" s="44"/>
      <c r="I170" s="67"/>
      <c r="J170" s="67"/>
      <c r="K170" s="67"/>
      <c r="L170" s="67"/>
      <c r="M170" s="67"/>
      <c r="N170" s="67"/>
      <c r="O170" s="67"/>
      <c r="P170" s="67"/>
      <c r="Q170" s="67"/>
      <c r="R170" s="67"/>
      <c r="S170" s="67"/>
    </row>
    <row r="171" spans="1:22" x14ac:dyDescent="0.3">
      <c r="A171" s="64"/>
      <c r="B171" s="65"/>
      <c r="C171" s="66"/>
      <c r="D171" s="67"/>
      <c r="E171" s="67"/>
      <c r="F171" s="44"/>
      <c r="G171" s="68"/>
      <c r="H171" s="44"/>
      <c r="I171" s="67"/>
      <c r="J171" s="67"/>
      <c r="K171" s="67"/>
      <c r="L171" s="67"/>
      <c r="M171" s="67"/>
      <c r="N171" s="67"/>
      <c r="O171" s="67"/>
      <c r="P171" s="67"/>
      <c r="Q171" s="67"/>
      <c r="R171" s="67"/>
      <c r="S171" s="67"/>
    </row>
    <row r="172" spans="1:22" x14ac:dyDescent="0.3">
      <c r="A172" s="64"/>
      <c r="B172" s="65"/>
      <c r="C172" s="66"/>
      <c r="D172" s="67"/>
      <c r="E172" s="67"/>
      <c r="F172" s="44"/>
      <c r="G172" s="68"/>
      <c r="H172" s="44"/>
      <c r="I172" s="67"/>
      <c r="J172" s="67"/>
      <c r="K172" s="67"/>
      <c r="L172" s="67"/>
      <c r="M172" s="67"/>
      <c r="N172" s="67"/>
      <c r="O172" s="67"/>
      <c r="P172" s="67"/>
      <c r="Q172" s="67"/>
      <c r="R172" s="67"/>
      <c r="S172" s="67"/>
    </row>
    <row r="173" spans="1:22" x14ac:dyDescent="0.3">
      <c r="A173" s="64"/>
      <c r="B173" s="65"/>
      <c r="C173" s="66"/>
      <c r="D173" s="67"/>
      <c r="E173" s="67"/>
      <c r="F173" s="44"/>
      <c r="G173" s="68"/>
      <c r="H173" s="44"/>
      <c r="I173" s="67"/>
      <c r="J173" s="67"/>
      <c r="K173" s="67"/>
      <c r="L173" s="67"/>
      <c r="M173" s="67"/>
      <c r="N173" s="67"/>
      <c r="O173" s="67"/>
      <c r="P173" s="67"/>
      <c r="Q173" s="67"/>
      <c r="R173" s="67"/>
      <c r="S173" s="67"/>
    </row>
    <row r="174" spans="1:22" x14ac:dyDescent="0.3">
      <c r="A174" s="64"/>
      <c r="B174" s="65"/>
      <c r="C174" s="66"/>
      <c r="D174" s="67"/>
      <c r="E174" s="67"/>
      <c r="F174" s="44"/>
      <c r="G174" s="68"/>
      <c r="H174" s="44"/>
      <c r="I174" s="67"/>
      <c r="J174" s="67"/>
      <c r="K174" s="67"/>
      <c r="L174" s="67"/>
      <c r="M174" s="67"/>
      <c r="N174" s="67"/>
      <c r="O174" s="67"/>
      <c r="P174" s="67"/>
      <c r="Q174" s="67"/>
      <c r="R174" s="67"/>
      <c r="S174" s="67"/>
    </row>
    <row r="175" spans="1:22" x14ac:dyDescent="0.3">
      <c r="A175" s="64"/>
      <c r="B175" s="65"/>
      <c r="C175" s="66"/>
      <c r="D175" s="67"/>
      <c r="E175" s="67"/>
      <c r="F175" s="44"/>
      <c r="G175" s="68"/>
      <c r="H175" s="44"/>
      <c r="I175" s="67"/>
      <c r="J175" s="67"/>
      <c r="K175" s="67"/>
      <c r="L175" s="67"/>
      <c r="M175" s="67"/>
      <c r="N175" s="67"/>
      <c r="O175" s="67"/>
      <c r="P175" s="67"/>
      <c r="Q175" s="67"/>
      <c r="R175" s="67"/>
      <c r="S175" s="67"/>
    </row>
    <row r="176" spans="1:22" x14ac:dyDescent="0.3">
      <c r="A176" s="64"/>
      <c r="B176" s="65"/>
      <c r="C176" s="66"/>
      <c r="D176" s="67"/>
      <c r="E176" s="67"/>
      <c r="F176" s="44"/>
      <c r="G176" s="68"/>
      <c r="H176" s="44"/>
      <c r="I176" s="67"/>
      <c r="J176" s="67"/>
      <c r="K176" s="67"/>
      <c r="L176" s="67"/>
      <c r="M176" s="67"/>
      <c r="N176" s="67"/>
      <c r="O176" s="67"/>
      <c r="P176" s="67"/>
      <c r="Q176" s="67"/>
      <c r="R176" s="67"/>
      <c r="S176" s="67"/>
    </row>
    <row r="177" spans="1:19" x14ac:dyDescent="0.3">
      <c r="A177" s="64"/>
      <c r="B177" s="65"/>
      <c r="C177" s="66"/>
      <c r="D177" s="67"/>
      <c r="E177" s="67"/>
      <c r="F177" s="44"/>
      <c r="G177" s="68"/>
      <c r="H177" s="44"/>
      <c r="I177" s="67"/>
      <c r="J177" s="67"/>
      <c r="K177" s="67"/>
      <c r="L177" s="67"/>
      <c r="M177" s="67"/>
      <c r="N177" s="67"/>
      <c r="O177" s="67"/>
      <c r="P177" s="67"/>
      <c r="Q177" s="67"/>
      <c r="R177" s="67"/>
      <c r="S177" s="67"/>
    </row>
  </sheetData>
  <sheetProtection selectLockedCells="1"/>
  <mergeCells count="56">
    <mergeCell ref="I131:I136"/>
    <mergeCell ref="I73:I83"/>
    <mergeCell ref="G161:H161"/>
    <mergeCell ref="G162:H162"/>
    <mergeCell ref="G163:H163"/>
    <mergeCell ref="I157:K158"/>
    <mergeCell ref="K110:R122"/>
    <mergeCell ref="B160:C165"/>
    <mergeCell ref="D162:F162"/>
    <mergeCell ref="D160:H160"/>
    <mergeCell ref="B85:B128"/>
    <mergeCell ref="C81:C82"/>
    <mergeCell ref="B84:C84"/>
    <mergeCell ref="D165:F165"/>
    <mergeCell ref="G164:H164"/>
    <mergeCell ref="B131:C148"/>
    <mergeCell ref="B149:D149"/>
    <mergeCell ref="B150:D150"/>
    <mergeCell ref="B154:C155"/>
    <mergeCell ref="G168:H168"/>
    <mergeCell ref="G165:H165"/>
    <mergeCell ref="D161:F161"/>
    <mergeCell ref="D163:F163"/>
    <mergeCell ref="D164:F164"/>
    <mergeCell ref="B2:H2"/>
    <mergeCell ref="B4:C12"/>
    <mergeCell ref="B72:B83"/>
    <mergeCell ref="B69:C69"/>
    <mergeCell ref="B70:C71"/>
    <mergeCell ref="D12:E12"/>
    <mergeCell ref="D69:E69"/>
    <mergeCell ref="D70:E70"/>
    <mergeCell ref="D71:E71"/>
    <mergeCell ref="D72:E72"/>
    <mergeCell ref="C73:C74"/>
    <mergeCell ref="C75:C76"/>
    <mergeCell ref="C77:C78"/>
    <mergeCell ref="C79:C80"/>
    <mergeCell ref="G3:H3"/>
    <mergeCell ref="E3:F3"/>
    <mergeCell ref="G169:H169"/>
    <mergeCell ref="J44:Q56"/>
    <mergeCell ref="G167:H167"/>
    <mergeCell ref="B167:F167"/>
    <mergeCell ref="B169:F169"/>
    <mergeCell ref="B129:D129"/>
    <mergeCell ref="B13:B68"/>
    <mergeCell ref="D13:E13"/>
    <mergeCell ref="K130:K148"/>
    <mergeCell ref="I160:I165"/>
    <mergeCell ref="B152:D152"/>
    <mergeCell ref="B157:F158"/>
    <mergeCell ref="G157:H158"/>
    <mergeCell ref="I137:I142"/>
    <mergeCell ref="I143:I148"/>
    <mergeCell ref="B168:F168"/>
  </mergeCells>
  <phoneticPr fontId="5" type="noConversion"/>
  <conditionalFormatting sqref="F70">
    <cfRule type="cellIs" dxfId="2" priority="15" operator="lessThan">
      <formula>0</formula>
    </cfRule>
  </conditionalFormatting>
  <conditionalFormatting sqref="G167:G169">
    <cfRule type="cellIs" dxfId="1" priority="14" operator="lessThan">
      <formula>0</formula>
    </cfRule>
  </conditionalFormatting>
  <conditionalFormatting sqref="H70">
    <cfRule type="cellIs" dxfId="0" priority="11" operator="lessThan">
      <formula>0</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896C-C420-4D06-AA1D-C7A037BCC361}">
  <dimension ref="A1:E51"/>
  <sheetViews>
    <sheetView workbookViewId="0">
      <selection activeCell="H1" sqref="H1"/>
    </sheetView>
  </sheetViews>
  <sheetFormatPr defaultRowHeight="13.2" x14ac:dyDescent="0.3"/>
  <cols>
    <col min="1" max="1" width="8" style="153" customWidth="1"/>
    <col min="2" max="2" width="78" style="153" customWidth="1"/>
    <col min="3" max="3" width="25.5546875" style="153" customWidth="1"/>
    <col min="4" max="4" width="5.77734375" style="153" customWidth="1"/>
    <col min="5" max="5" width="4.6640625" style="153" customWidth="1"/>
    <col min="6" max="16384" width="8.88671875" style="153"/>
  </cols>
  <sheetData>
    <row r="1" spans="1:5" ht="409.05" customHeight="1" x14ac:dyDescent="0.3">
      <c r="A1" s="300" t="s">
        <v>233</v>
      </c>
      <c r="B1" s="300"/>
      <c r="C1" s="300"/>
      <c r="D1" s="300"/>
    </row>
    <row r="2" spans="1:5" ht="229.5" customHeight="1" x14ac:dyDescent="0.3">
      <c r="A2" s="300"/>
      <c r="B2" s="300"/>
      <c r="C2" s="300"/>
      <c r="D2" s="300"/>
    </row>
    <row r="3" spans="1:5" ht="409.05" customHeight="1" x14ac:dyDescent="0.3">
      <c r="A3" s="286" t="s">
        <v>232</v>
      </c>
      <c r="B3" s="286"/>
      <c r="C3" s="286"/>
      <c r="D3" s="286"/>
      <c r="E3" s="286"/>
    </row>
    <row r="4" spans="1:5" ht="343.2" customHeight="1" x14ac:dyDescent="0.3">
      <c r="A4" s="286"/>
      <c r="B4" s="286"/>
      <c r="C4" s="286"/>
      <c r="D4" s="286"/>
      <c r="E4" s="286"/>
    </row>
    <row r="5" spans="1:5" ht="409.05" customHeight="1" x14ac:dyDescent="0.3">
      <c r="A5" s="300" t="s">
        <v>231</v>
      </c>
      <c r="B5" s="300"/>
      <c r="C5" s="300"/>
      <c r="D5" s="300"/>
      <c r="E5" s="300"/>
    </row>
    <row r="6" spans="1:5" ht="348.3" customHeight="1" x14ac:dyDescent="0.3">
      <c r="A6" s="300"/>
      <c r="B6" s="300"/>
      <c r="C6" s="300"/>
      <c r="D6" s="300"/>
      <c r="E6" s="300"/>
    </row>
    <row r="7" spans="1:5" ht="221.55" customHeight="1" x14ac:dyDescent="0.3">
      <c r="A7" s="295" t="s">
        <v>230</v>
      </c>
      <c r="B7" s="295"/>
      <c r="C7" s="295"/>
      <c r="D7" s="295"/>
      <c r="E7" s="295"/>
    </row>
    <row r="8" spans="1:5" ht="17.25" customHeight="1" x14ac:dyDescent="0.25">
      <c r="A8" s="157" t="s">
        <v>201</v>
      </c>
      <c r="B8" s="302" t="s">
        <v>200</v>
      </c>
      <c r="C8" s="303"/>
      <c r="D8" s="289"/>
      <c r="E8" s="289"/>
    </row>
    <row r="9" spans="1:5" ht="17.25" customHeight="1" x14ac:dyDescent="0.25">
      <c r="A9" s="159">
        <v>297</v>
      </c>
      <c r="B9" s="298" t="s">
        <v>229</v>
      </c>
      <c r="C9" s="299"/>
      <c r="D9" s="289"/>
      <c r="E9" s="289"/>
    </row>
    <row r="10" spans="1:5" ht="17.25" customHeight="1" x14ac:dyDescent="0.25">
      <c r="A10" s="159">
        <v>298</v>
      </c>
      <c r="B10" s="298" t="s">
        <v>228</v>
      </c>
      <c r="C10" s="299"/>
      <c r="D10" s="289"/>
      <c r="E10" s="289"/>
    </row>
    <row r="11" spans="1:5" ht="17.25" customHeight="1" x14ac:dyDescent="0.25">
      <c r="A11" s="159">
        <v>299</v>
      </c>
      <c r="B11" s="298" t="s">
        <v>227</v>
      </c>
      <c r="C11" s="299"/>
      <c r="D11" s="289"/>
      <c r="E11" s="289"/>
    </row>
    <row r="12" spans="1:5" ht="30" customHeight="1" x14ac:dyDescent="0.3">
      <c r="A12" s="159">
        <v>386</v>
      </c>
      <c r="B12" s="298" t="s">
        <v>226</v>
      </c>
      <c r="C12" s="299"/>
      <c r="D12" s="294"/>
      <c r="E12" s="294"/>
    </row>
    <row r="13" spans="1:5" ht="17.25" customHeight="1" x14ac:dyDescent="0.25">
      <c r="A13" s="159">
        <v>306</v>
      </c>
      <c r="B13" s="298" t="s">
        <v>225</v>
      </c>
      <c r="C13" s="299"/>
      <c r="D13" s="289"/>
      <c r="E13" s="289"/>
    </row>
    <row r="14" spans="1:5" ht="17.25" customHeight="1" x14ac:dyDescent="0.25">
      <c r="A14" s="159">
        <v>307</v>
      </c>
      <c r="B14" s="298" t="s">
        <v>224</v>
      </c>
      <c r="C14" s="299"/>
      <c r="D14" s="289"/>
      <c r="E14" s="289"/>
    </row>
    <row r="15" spans="1:5" ht="17.25" customHeight="1" x14ac:dyDescent="0.25">
      <c r="A15" s="159">
        <v>319</v>
      </c>
      <c r="B15" s="298" t="s">
        <v>223</v>
      </c>
      <c r="C15" s="299"/>
      <c r="D15" s="289"/>
      <c r="E15" s="289"/>
    </row>
    <row r="16" spans="1:5" ht="31.05" customHeight="1" x14ac:dyDescent="0.3">
      <c r="A16" s="159">
        <v>389</v>
      </c>
      <c r="B16" s="298" t="s">
        <v>222</v>
      </c>
      <c r="C16" s="299"/>
      <c r="D16" s="294"/>
      <c r="E16" s="294"/>
    </row>
    <row r="17" spans="1:5" ht="17.25" customHeight="1" x14ac:dyDescent="0.25">
      <c r="A17" s="159">
        <v>360</v>
      </c>
      <c r="B17" s="298" t="s">
        <v>221</v>
      </c>
      <c r="C17" s="299"/>
      <c r="D17" s="289"/>
      <c r="E17" s="289"/>
    </row>
    <row r="18" spans="1:5" ht="17.25" customHeight="1" x14ac:dyDescent="0.25">
      <c r="A18" s="159">
        <v>355</v>
      </c>
      <c r="B18" s="298" t="s">
        <v>220</v>
      </c>
      <c r="C18" s="299"/>
      <c r="D18" s="289"/>
      <c r="E18" s="289"/>
    </row>
    <row r="19" spans="1:5" ht="17.25" customHeight="1" x14ac:dyDescent="0.25">
      <c r="A19" s="159">
        <v>356</v>
      </c>
      <c r="B19" s="298" t="s">
        <v>219</v>
      </c>
      <c r="C19" s="299"/>
      <c r="D19" s="289"/>
      <c r="E19" s="289"/>
    </row>
    <row r="20" spans="1:5" ht="30" customHeight="1" x14ac:dyDescent="0.3">
      <c r="A20" s="159">
        <v>357</v>
      </c>
      <c r="B20" s="298" t="s">
        <v>218</v>
      </c>
      <c r="C20" s="299"/>
      <c r="D20" s="294"/>
      <c r="E20" s="294"/>
    </row>
    <row r="21" spans="1:5" ht="30" customHeight="1" x14ac:dyDescent="0.3">
      <c r="A21" s="159">
        <v>358</v>
      </c>
      <c r="B21" s="298" t="s">
        <v>217</v>
      </c>
      <c r="C21" s="299"/>
      <c r="D21" s="294"/>
      <c r="E21" s="294"/>
    </row>
    <row r="22" spans="1:5" ht="31.05" customHeight="1" x14ac:dyDescent="0.3">
      <c r="A22" s="159">
        <v>359</v>
      </c>
      <c r="B22" s="298" t="s">
        <v>216</v>
      </c>
      <c r="C22" s="299"/>
      <c r="D22" s="294"/>
      <c r="E22" s="294"/>
    </row>
    <row r="23" spans="1:5" ht="17.25" customHeight="1" x14ac:dyDescent="0.25">
      <c r="A23" s="159">
        <v>308</v>
      </c>
      <c r="B23" s="298" t="s">
        <v>215</v>
      </c>
      <c r="C23" s="299"/>
      <c r="D23" s="289"/>
      <c r="E23" s="289"/>
    </row>
    <row r="24" spans="1:5" ht="17.25" customHeight="1" x14ac:dyDescent="0.25">
      <c r="A24" s="159">
        <v>310</v>
      </c>
      <c r="B24" s="298" t="s">
        <v>214</v>
      </c>
      <c r="C24" s="299"/>
      <c r="D24" s="289"/>
      <c r="E24" s="289"/>
    </row>
    <row r="25" spans="1:5" ht="30" customHeight="1" x14ac:dyDescent="0.3">
      <c r="A25" s="159">
        <v>315</v>
      </c>
      <c r="B25" s="298" t="s">
        <v>213</v>
      </c>
      <c r="C25" s="299"/>
      <c r="D25" s="294"/>
      <c r="E25" s="294"/>
    </row>
    <row r="26" spans="1:5" ht="17.7" customHeight="1" x14ac:dyDescent="0.25">
      <c r="A26" s="158">
        <v>311</v>
      </c>
      <c r="B26" s="292" t="s">
        <v>212</v>
      </c>
      <c r="C26" s="293"/>
      <c r="D26" s="289"/>
      <c r="E26" s="289"/>
    </row>
    <row r="27" spans="1:5" ht="127.2" customHeight="1" x14ac:dyDescent="0.3">
      <c r="A27" s="295" t="s">
        <v>211</v>
      </c>
      <c r="B27" s="295"/>
      <c r="C27" s="295"/>
      <c r="D27" s="295"/>
      <c r="E27" s="295"/>
    </row>
    <row r="28" spans="1:5" ht="17.25" customHeight="1" x14ac:dyDescent="0.25">
      <c r="A28" s="157" t="s">
        <v>210</v>
      </c>
      <c r="B28" s="302" t="s">
        <v>209</v>
      </c>
      <c r="C28" s="303"/>
      <c r="D28" s="289"/>
      <c r="E28" s="289"/>
    </row>
    <row r="29" spans="1:5" ht="17.25" customHeight="1" x14ac:dyDescent="0.25">
      <c r="A29" s="159">
        <v>317</v>
      </c>
      <c r="B29" s="298" t="s">
        <v>208</v>
      </c>
      <c r="C29" s="299"/>
      <c r="D29" s="289"/>
      <c r="E29" s="289"/>
    </row>
    <row r="30" spans="1:5" ht="43.95" customHeight="1" x14ac:dyDescent="0.3">
      <c r="A30" s="160">
        <v>388</v>
      </c>
      <c r="B30" s="291" t="s">
        <v>207</v>
      </c>
      <c r="C30" s="304"/>
      <c r="D30" s="294"/>
      <c r="E30" s="294"/>
    </row>
    <row r="31" spans="1:5" ht="30" customHeight="1" x14ac:dyDescent="0.3">
      <c r="A31" s="159">
        <v>318</v>
      </c>
      <c r="B31" s="291" t="s">
        <v>206</v>
      </c>
      <c r="C31" s="304"/>
      <c r="D31" s="294"/>
      <c r="E31" s="294"/>
    </row>
    <row r="32" spans="1:5" ht="17.25" customHeight="1" x14ac:dyDescent="0.25">
      <c r="A32" s="159">
        <v>322</v>
      </c>
      <c r="B32" s="298" t="s">
        <v>205</v>
      </c>
      <c r="C32" s="299"/>
      <c r="D32" s="289"/>
      <c r="E32" s="289"/>
    </row>
    <row r="33" spans="1:5" ht="31.5" customHeight="1" x14ac:dyDescent="0.3">
      <c r="A33" s="158">
        <v>304</v>
      </c>
      <c r="B33" s="297" t="s">
        <v>204</v>
      </c>
      <c r="C33" s="301"/>
      <c r="D33" s="294"/>
      <c r="E33" s="294"/>
    </row>
    <row r="34" spans="1:5" ht="136.94999999999999" customHeight="1" x14ac:dyDescent="0.3">
      <c r="A34" s="295" t="s">
        <v>203</v>
      </c>
      <c r="B34" s="295"/>
      <c r="C34" s="295"/>
      <c r="D34" s="295"/>
      <c r="E34" s="295"/>
    </row>
    <row r="35" spans="1:5" ht="127.5" customHeight="1" x14ac:dyDescent="0.3">
      <c r="A35" s="286" t="s">
        <v>202</v>
      </c>
      <c r="B35" s="286"/>
      <c r="C35" s="286"/>
      <c r="D35" s="286"/>
      <c r="E35" s="286"/>
    </row>
    <row r="36" spans="1:5" ht="17.25" customHeight="1" x14ac:dyDescent="0.25">
      <c r="A36" s="157" t="s">
        <v>201</v>
      </c>
      <c r="B36" s="302" t="s">
        <v>200</v>
      </c>
      <c r="C36" s="303"/>
      <c r="D36" s="289"/>
      <c r="E36" s="289"/>
    </row>
    <row r="37" spans="1:5" ht="17.25" customHeight="1" x14ac:dyDescent="0.25">
      <c r="A37" s="159">
        <v>101</v>
      </c>
      <c r="B37" s="298" t="s">
        <v>199</v>
      </c>
      <c r="C37" s="299"/>
      <c r="D37" s="289"/>
      <c r="E37" s="289"/>
    </row>
    <row r="38" spans="1:5" ht="17.25" customHeight="1" x14ac:dyDescent="0.25">
      <c r="A38" s="159">
        <v>409</v>
      </c>
      <c r="B38" s="298" t="s">
        <v>198</v>
      </c>
      <c r="C38" s="299"/>
      <c r="D38" s="289"/>
      <c r="E38" s="289"/>
    </row>
    <row r="39" spans="1:5" ht="17.25" customHeight="1" x14ac:dyDescent="0.25">
      <c r="A39" s="159">
        <v>410</v>
      </c>
      <c r="B39" s="298" t="s">
        <v>197</v>
      </c>
      <c r="C39" s="299"/>
      <c r="D39" s="289"/>
      <c r="E39" s="289"/>
    </row>
    <row r="40" spans="1:5" ht="17.25" customHeight="1" x14ac:dyDescent="0.25">
      <c r="A40" s="159">
        <v>454</v>
      </c>
      <c r="B40" s="298" t="s">
        <v>196</v>
      </c>
      <c r="C40" s="299"/>
      <c r="D40" s="289"/>
      <c r="E40" s="289"/>
    </row>
    <row r="41" spans="1:5" ht="17.25" customHeight="1" x14ac:dyDescent="0.25">
      <c r="A41" s="159">
        <v>455</v>
      </c>
      <c r="B41" s="298" t="s">
        <v>195</v>
      </c>
      <c r="C41" s="299"/>
      <c r="D41" s="289"/>
      <c r="E41" s="289"/>
    </row>
    <row r="42" spans="1:5" ht="31.2" customHeight="1" x14ac:dyDescent="0.3">
      <c r="A42" s="158">
        <v>117</v>
      </c>
      <c r="B42" s="292" t="s">
        <v>194</v>
      </c>
      <c r="C42" s="293"/>
      <c r="D42" s="294"/>
      <c r="E42" s="294"/>
    </row>
    <row r="43" spans="1:5" ht="118.95" customHeight="1" x14ac:dyDescent="0.3">
      <c r="A43" s="295" t="s">
        <v>193</v>
      </c>
      <c r="B43" s="295"/>
      <c r="C43" s="295"/>
      <c r="D43" s="295"/>
      <c r="E43" s="295"/>
    </row>
    <row r="44" spans="1:5" ht="409.05" customHeight="1" x14ac:dyDescent="0.3">
      <c r="A44" s="300" t="s">
        <v>192</v>
      </c>
      <c r="B44" s="300"/>
      <c r="C44" s="300"/>
      <c r="D44" s="300"/>
    </row>
    <row r="45" spans="1:5" ht="341.25" customHeight="1" x14ac:dyDescent="0.3">
      <c r="A45" s="300"/>
      <c r="B45" s="300"/>
      <c r="C45" s="300"/>
      <c r="D45" s="300"/>
    </row>
    <row r="46" spans="1:5" ht="403.05" customHeight="1" x14ac:dyDescent="0.3">
      <c r="A46" s="286" t="s">
        <v>191</v>
      </c>
      <c r="B46" s="286"/>
      <c r="C46" s="286"/>
      <c r="D46" s="286"/>
      <c r="E46" s="286"/>
    </row>
    <row r="47" spans="1:5" ht="52.5" customHeight="1" x14ac:dyDescent="0.3">
      <c r="A47" s="286" t="s">
        <v>190</v>
      </c>
      <c r="B47" s="286"/>
      <c r="C47" s="286"/>
      <c r="D47" s="286"/>
      <c r="E47" s="286"/>
    </row>
    <row r="48" spans="1:5" ht="17.25" customHeight="1" x14ac:dyDescent="0.25">
      <c r="A48" s="287" t="s">
        <v>189</v>
      </c>
      <c r="B48" s="288"/>
      <c r="C48" s="156" t="s">
        <v>188</v>
      </c>
      <c r="D48" s="289"/>
      <c r="E48" s="289"/>
    </row>
    <row r="49" spans="1:5" ht="17.25" customHeight="1" x14ac:dyDescent="0.25">
      <c r="A49" s="290" t="s">
        <v>187</v>
      </c>
      <c r="B49" s="291"/>
      <c r="C49" s="155" t="s">
        <v>186</v>
      </c>
      <c r="D49" s="289"/>
      <c r="E49" s="289"/>
    </row>
    <row r="50" spans="1:5" ht="17.55" customHeight="1" x14ac:dyDescent="0.25">
      <c r="A50" s="296" t="s">
        <v>185</v>
      </c>
      <c r="B50" s="297"/>
      <c r="C50" s="154" t="s">
        <v>184</v>
      </c>
      <c r="D50" s="289"/>
      <c r="E50" s="289"/>
    </row>
    <row r="51" spans="1:5" ht="66.3" customHeight="1" x14ac:dyDescent="0.3">
      <c r="A51" s="286" t="s">
        <v>183</v>
      </c>
      <c r="B51" s="286"/>
      <c r="C51" s="286"/>
      <c r="D51" s="286"/>
      <c r="E51" s="286"/>
    </row>
  </sheetData>
  <mergeCells count="82">
    <mergeCell ref="A1:D2"/>
    <mergeCell ref="A3:E4"/>
    <mergeCell ref="A5:E6"/>
    <mergeCell ref="A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32:C32"/>
    <mergeCell ref="D32:E32"/>
    <mergeCell ref="B30:C30"/>
    <mergeCell ref="D30:E30"/>
    <mergeCell ref="B24:C24"/>
    <mergeCell ref="D24:E24"/>
    <mergeCell ref="B25:C25"/>
    <mergeCell ref="D25:E25"/>
    <mergeCell ref="B26:C26"/>
    <mergeCell ref="D26:E26"/>
    <mergeCell ref="A27:E27"/>
    <mergeCell ref="B28:C28"/>
    <mergeCell ref="D28:E28"/>
    <mergeCell ref="B29:C29"/>
    <mergeCell ref="D29:E29"/>
    <mergeCell ref="B31:C31"/>
    <mergeCell ref="D31:E31"/>
    <mergeCell ref="B33:C33"/>
    <mergeCell ref="D33:E33"/>
    <mergeCell ref="A34:E34"/>
    <mergeCell ref="A35:E35"/>
    <mergeCell ref="B36:C36"/>
    <mergeCell ref="D36:E36"/>
    <mergeCell ref="B37:C37"/>
    <mergeCell ref="D37:E37"/>
    <mergeCell ref="A44:D45"/>
    <mergeCell ref="B38:C38"/>
    <mergeCell ref="D38:E38"/>
    <mergeCell ref="B39:C39"/>
    <mergeCell ref="D39:E39"/>
    <mergeCell ref="B40:C40"/>
    <mergeCell ref="D40:E40"/>
    <mergeCell ref="B41:C41"/>
    <mergeCell ref="D41:E41"/>
    <mergeCell ref="B42:C42"/>
    <mergeCell ref="D42:E42"/>
    <mergeCell ref="A43:E43"/>
    <mergeCell ref="A50:B50"/>
    <mergeCell ref="D50:E50"/>
    <mergeCell ref="A51:E51"/>
    <mergeCell ref="A46:E46"/>
    <mergeCell ref="A47:E47"/>
    <mergeCell ref="A48:B48"/>
    <mergeCell ref="D48:E48"/>
    <mergeCell ref="A49:B49"/>
    <mergeCell ref="D49:E4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BF760-462C-4D69-ABAC-980F7E0FF7CB}">
  <dimension ref="A1"/>
  <sheetViews>
    <sheetView workbookViewId="0">
      <selection activeCell="R11" sqref="R11"/>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C010B-8539-49A4-B910-C821E7E2CB4C}">
  <dimension ref="A1"/>
  <sheetViews>
    <sheetView workbookViewId="0">
      <selection activeCell="V9" sqref="V9"/>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ASGARİ KV GECİÇİ</vt:lpstr>
      <vt:lpstr>BDP DE GÖSTERİM DETAYLARI</vt:lpstr>
      <vt:lpstr>bdp zarar olsa dahi</vt:lpstr>
      <vt:lpstr>bdp kazançbulunması halinde 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Bilgisayar</dc:creator>
  <cp:lastModifiedBy>Serdar KARAKUŞ</cp:lastModifiedBy>
  <dcterms:created xsi:type="dcterms:W3CDTF">2025-01-06T21:13:22Z</dcterms:created>
  <dcterms:modified xsi:type="dcterms:W3CDTF">2025-05-03T19:50:03Z</dcterms:modified>
</cp:coreProperties>
</file>